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0" yWindow="255" windowWidth="9720" windowHeight="5835" tabRatio="885" firstSheet="8" activeTab="8"/>
  </bookViews>
  <sheets>
    <sheet name="Instructions" sheetId="5" r:id="rId1"/>
    <sheet name="Preparation for Success" sheetId="21" r:id="rId2"/>
    <sheet name="Theoretical Production" sheetId="19" r:id="rId3"/>
    <sheet name="Budget Models" sheetId="26" r:id="rId4"/>
    <sheet name="Direct Cost Models" sheetId="22" r:id="rId5"/>
    <sheet name="Operating Expense Models" sheetId="27" r:id="rId6"/>
    <sheet name="Chart of Accounts" sheetId="23" r:id="rId7"/>
    <sheet name="Pricing Models" sheetId="24" r:id="rId8"/>
    <sheet name="Benchmark Charts by Market" sheetId="16" r:id="rId9"/>
  </sheets>
  <calcPr calcId="145621"/>
</workbook>
</file>

<file path=xl/calcChain.xml><?xml version="1.0" encoding="utf-8"?>
<calcChain xmlns="http://schemas.openxmlformats.org/spreadsheetml/2006/main">
  <c r="BI19" i="16" l="1"/>
  <c r="BI20" i="16"/>
  <c r="BI21" i="16"/>
  <c r="BI24" i="16"/>
  <c r="BI25" i="16"/>
  <c r="BI26" i="16"/>
  <c r="BI28" i="16"/>
  <c r="BI29" i="16"/>
  <c r="BI30" i="16"/>
  <c r="BI31" i="16"/>
  <c r="BI32" i="16"/>
  <c r="BI33" i="16"/>
  <c r="BI34" i="16"/>
  <c r="BI35" i="16"/>
  <c r="BI36" i="16"/>
  <c r="BI37" i="16"/>
  <c r="BI38" i="16"/>
  <c r="BI39" i="16"/>
  <c r="BI40" i="16"/>
  <c r="BI41" i="16"/>
  <c r="BI43" i="16"/>
  <c r="BI44" i="16"/>
  <c r="BI45" i="16"/>
  <c r="BI46" i="16"/>
  <c r="BI47" i="16"/>
  <c r="BI48" i="16"/>
  <c r="BI49" i="16"/>
  <c r="BI50" i="16"/>
  <c r="BI51" i="16"/>
  <c r="BI52" i="16"/>
  <c r="BI53" i="16"/>
  <c r="BI60" i="16"/>
  <c r="BI61" i="16"/>
</calcChain>
</file>

<file path=xl/sharedStrings.xml><?xml version="1.0" encoding="utf-8"?>
<sst xmlns="http://schemas.openxmlformats.org/spreadsheetml/2006/main" count="1106" uniqueCount="410">
  <si>
    <t>Sales</t>
  </si>
  <si>
    <t>This sheet is also used to learn the relationships between all of the numbers, and how they affect each other on a montly basis.  By tracking every</t>
  </si>
  <si>
    <t>number, line by line, on a daily basis, we can adjust our operations to accordingly in order to attain the profitablility goal we set each month, quarter, and year.</t>
  </si>
  <si>
    <t>As you can see, most numbers are set up so that you may change the percentages since they usually track closely as a percentage of sales.</t>
  </si>
  <si>
    <t>depending on your sales volume.</t>
  </si>
  <si>
    <t>For the most part, there are just a few numbers we track on a daily/weekly basis in order to obtain a fairly accurate projection:</t>
  </si>
  <si>
    <t>Direct Labor:</t>
  </si>
  <si>
    <t>Each week, our Service Op's Mgr. And our Installation Op's Mgr. Receive the payroll report from our Office Mgr.  They then plug</t>
  </si>
  <si>
    <t xml:space="preserve">Those numbers into a spreadsheet that totals each department's labor and projects a run rate. (Basically takes total, divides by total working </t>
  </si>
  <si>
    <t xml:space="preserve">days in the month, and then multiplies by MTD working days.)  This labor spreadsheet also gives individual labor percentages, which we use to </t>
  </si>
  <si>
    <t>Equipment:</t>
  </si>
  <si>
    <t xml:space="preserve">2 or 3 times a week, our Sales Manager reviews all jobs installed and determines the Equipment % on each job with a spreadsheet that </t>
  </si>
  <si>
    <t>keeps a month to date total on costs and percentages.  He then enters this "run rate" in the Operating Profit Projection.</t>
  </si>
  <si>
    <t>Parts:</t>
  </si>
  <si>
    <t>2 or 3 times a month, our Op's managers make a projection (based on the nature of our jobs) on what our Parts/Material % will be.  They</t>
  </si>
  <si>
    <t>forward this to Sales Manager, he enters into Projection.</t>
  </si>
  <si>
    <t>After the Sales Manager updates the Projection Sheet, he emails to General Manager, Op's Managers, and Customer Service Manager for review.  We then</t>
  </si>
  <si>
    <t>discuss in our Operations Meeting (held on Monday, Wednesday, and Friday) the adjustments needed in order to hit our profit goal.</t>
  </si>
  <si>
    <t>At month's end, we compare our Actual Operating #'s to our Last Projection to learn how to better project and adjust our operations.</t>
  </si>
  <si>
    <t>evaluate each technician's performance.  The Op's managers forward this report to the Sales Manager and he enters in the Oper. Prof. Proj.</t>
  </si>
  <si>
    <t>Use this sheet to track your progress daily through the month.month end.</t>
  </si>
  <si>
    <t>Purpose:  This budget to actual system is used for only one purpose - to tell you where you are on your pre-tax profit.</t>
  </si>
  <si>
    <t>Replacement</t>
  </si>
  <si>
    <t>Commercial</t>
  </si>
  <si>
    <t>Plan &amp; Spec</t>
  </si>
  <si>
    <t>Plumbing</t>
  </si>
  <si>
    <t>New Home</t>
  </si>
  <si>
    <t>Sales Salaries</t>
  </si>
  <si>
    <t>KPI's Analysis by departmental</t>
  </si>
  <si>
    <t>market Segments</t>
  </si>
  <si>
    <t>to meet double digit Pre-Tax</t>
  </si>
  <si>
    <t>Total Company</t>
  </si>
  <si>
    <t>Totals of the Residential</t>
  </si>
  <si>
    <t>Performance</t>
  </si>
  <si>
    <t>Trak</t>
  </si>
  <si>
    <t>Custom</t>
  </si>
  <si>
    <t>Suggested Ratio of Support to Production based on mix%</t>
  </si>
  <si>
    <t>Total Revenues Per employee by Department</t>
  </si>
  <si>
    <t>Revenue Per Technician/Vehicle</t>
  </si>
  <si>
    <t>Revenue Per Installation Crew (2 Man Crew)</t>
  </si>
  <si>
    <r>
      <t>Average Sale per Job/Per Ticket/</t>
    </r>
    <r>
      <rPr>
        <b/>
        <sz val="10"/>
        <rFont val="Arial"/>
        <family val="2"/>
      </rPr>
      <t>NO SALES</t>
    </r>
    <r>
      <rPr>
        <sz val="10"/>
        <rFont val="Arial"/>
      </rPr>
      <t>.</t>
    </r>
  </si>
  <si>
    <t>Service Dept - Parts to Sales Ratios</t>
  </si>
  <si>
    <r>
      <t xml:space="preserve">Efficiency SVC.Dept.- </t>
    </r>
    <r>
      <rPr>
        <b/>
        <sz val="10"/>
        <rFont val="Arial"/>
        <family val="2"/>
      </rPr>
      <t>No Sales</t>
    </r>
    <r>
      <rPr>
        <sz val="10"/>
        <rFont val="Arial"/>
      </rPr>
      <t xml:space="preserve"> (hrs Paid/Hrs. Billed)</t>
    </r>
  </si>
  <si>
    <r>
      <t xml:space="preserve">Productivity Ratio SVC.Dept. </t>
    </r>
    <r>
      <rPr>
        <b/>
        <sz val="10"/>
        <rFont val="Arial"/>
        <family val="2"/>
      </rPr>
      <t>-No Sales</t>
    </r>
    <r>
      <rPr>
        <sz val="10"/>
        <rFont val="Arial"/>
      </rPr>
      <t xml:space="preserve"> (Revenues/Hrs. Paid)</t>
    </r>
  </si>
  <si>
    <r>
      <t xml:space="preserve">Efficiency SVC.Dept.- </t>
    </r>
    <r>
      <rPr>
        <b/>
        <sz val="10"/>
        <rFont val="Arial"/>
        <family val="2"/>
      </rPr>
      <t xml:space="preserve"> With Sales</t>
    </r>
    <r>
      <rPr>
        <sz val="10"/>
        <rFont val="Arial"/>
      </rPr>
      <t xml:space="preserve"> (hrs Billed/Hrs. Paid)</t>
    </r>
  </si>
  <si>
    <r>
      <t xml:space="preserve">Productivity Ratio SVC.Dept. </t>
    </r>
    <r>
      <rPr>
        <b/>
        <sz val="10"/>
        <rFont val="Arial"/>
        <family val="2"/>
      </rPr>
      <t>-With Sales</t>
    </r>
    <r>
      <rPr>
        <sz val="10"/>
        <rFont val="Arial"/>
      </rPr>
      <t xml:space="preserve"> (Revenues/Hrs. Paid)</t>
    </r>
  </si>
  <si>
    <t>Labor  as % of Sales (non-burdened)</t>
  </si>
  <si>
    <t xml:space="preserve">Equipment as a percent of sales </t>
  </si>
  <si>
    <t>All Forms of Unapplied Labor Expenses Added</t>
  </si>
  <si>
    <t>Subcontracts</t>
  </si>
  <si>
    <t>Commissions</t>
  </si>
  <si>
    <t>Allocated Fringe Benefits</t>
  </si>
  <si>
    <t>Job Start-up Costs</t>
  </si>
  <si>
    <t>Warranty</t>
  </si>
  <si>
    <t>Permits</t>
  </si>
  <si>
    <t>Equipment Rentals</t>
  </si>
  <si>
    <t>Margin % w/out support Wages</t>
  </si>
  <si>
    <t>42% - 45%</t>
  </si>
  <si>
    <t>60% or Greater</t>
  </si>
  <si>
    <t>Total Marketing/Adv. Expense to sales</t>
  </si>
  <si>
    <t>Employee related costs - Includes Support Wages</t>
  </si>
  <si>
    <t>Vehicle % to sales</t>
  </si>
  <si>
    <t>Plant &amp; Equipment to sales</t>
  </si>
  <si>
    <t>Total SG&amp;A % to sales</t>
  </si>
  <si>
    <t>Pretax % to sales</t>
  </si>
  <si>
    <t>Percent Service is of Residential Revenues</t>
  </si>
  <si>
    <t>20% to 30% of sales</t>
  </si>
  <si>
    <t># of EPA's per million in Residential Revenue</t>
  </si>
  <si>
    <t>% Offer Rate of Maint. Agree. New Demand Service Cust.</t>
  </si>
  <si>
    <t>Closure Rates Maint. Agree. Demand Service- New Cust.</t>
  </si>
  <si>
    <t>Financing of jobs</t>
  </si>
  <si>
    <t>Inventory to Sales Ratio</t>
  </si>
  <si>
    <t>Less than 5% of Sales</t>
  </si>
  <si>
    <t>Receivables Aging Targets Less retainage</t>
  </si>
  <si>
    <t>Less than 35 DSO</t>
  </si>
  <si>
    <t>New Lead Closure Rates on New Customers</t>
  </si>
  <si>
    <t>35% or Above</t>
  </si>
  <si>
    <t>Lead Closure Rate by Service Technician</t>
  </si>
  <si>
    <t>90% or Above</t>
  </si>
  <si>
    <t>Lead Closure Rate on Referrals to sales from Service Dept</t>
  </si>
  <si>
    <t>75% or Above</t>
  </si>
  <si>
    <t>Total Company Lead/Sales Closure Rate Target</t>
  </si>
  <si>
    <t>45% or above</t>
  </si>
  <si>
    <t>Billing/Invoicing Per Month - Policy KPI</t>
  </si>
  <si>
    <t>Policy by Department</t>
  </si>
  <si>
    <t>Industry KPI</t>
  </si>
  <si>
    <t>Your Company</t>
  </si>
  <si>
    <t xml:space="preserve">Your Company </t>
  </si>
  <si>
    <t>Total Replacement</t>
  </si>
  <si>
    <t>Total New Home</t>
  </si>
  <si>
    <t>Trak New Home</t>
  </si>
  <si>
    <t>Commercial Replacement</t>
  </si>
  <si>
    <t>This sheet is set up so that you may change the shaded numbers daily in order to see how those changes will affect your month end profit.</t>
  </si>
  <si>
    <t>But, in the case of Direct Labor and Support Wages, you make adjustments to the absolute numbers since those percentages can vary quite a bit,</t>
  </si>
  <si>
    <t>Instructions for Operations Accountability Portion:</t>
  </si>
  <si>
    <t>Instructions for KPI Diagnostic Tool:</t>
  </si>
  <si>
    <t>TOTAL COMPANY ANALYSIS</t>
  </si>
  <si>
    <t>Total Company Performance Evaluation - KPI's</t>
  </si>
  <si>
    <t>10% or greater</t>
  </si>
  <si>
    <t>500-1000 per million</t>
  </si>
  <si>
    <t>40-70% of all Rep. Jobs</t>
  </si>
  <si>
    <t>Totals of the Residential Replacement w/IAQ Added</t>
  </si>
  <si>
    <t>Replacement Contracts w/IAQ</t>
  </si>
  <si>
    <t>Totals of the Residential Custom New Home Only</t>
  </si>
  <si>
    <t>Totals of the Residential New - TRAK Only</t>
  </si>
  <si>
    <t>KPI Chart # 1</t>
  </si>
  <si>
    <t>KPI Chart # 2</t>
  </si>
  <si>
    <t>KPI Chart # 3</t>
  </si>
  <si>
    <t>KPI Chart # 4</t>
  </si>
  <si>
    <t>KPI Chart # 5</t>
  </si>
  <si>
    <t>KPI Chart # 6</t>
  </si>
  <si>
    <t>Totals of the Commercial Plan &amp; Specification</t>
  </si>
  <si>
    <t>Commercial Plan &amp; Spec</t>
  </si>
  <si>
    <t>KPI Chart # 7</t>
  </si>
  <si>
    <t>Totals of the Commercial Service</t>
  </si>
  <si>
    <t>Commercial Service</t>
  </si>
  <si>
    <t>KPI Chart # 9</t>
  </si>
  <si>
    <t>Totals of the Commercial Replacement</t>
  </si>
  <si>
    <t>KPI Chart # 10</t>
  </si>
  <si>
    <t>Totals of the Commercial Design Build</t>
  </si>
  <si>
    <t>Commercial Design &amp; Build</t>
  </si>
  <si>
    <t>Design &amp; Build</t>
  </si>
  <si>
    <t>KPI Chart # 11</t>
  </si>
  <si>
    <t>KPI Chart # 12</t>
  </si>
  <si>
    <t>Totals of the Plumbing Replacement &amp; Service</t>
  </si>
  <si>
    <t>Plumbing Replacement</t>
  </si>
  <si>
    <t>and Service</t>
  </si>
  <si>
    <t>KPI Chart # 15</t>
  </si>
  <si>
    <t>80% or Greater</t>
  </si>
  <si>
    <t>.5% or Less</t>
  </si>
  <si>
    <t>.5% or less</t>
  </si>
  <si>
    <t>Allocated Fringe Benefits 23-25% or Direct Labor Costs Only</t>
  </si>
  <si>
    <t>7-8% of Sales</t>
  </si>
  <si>
    <t>Labor  as % of Sales (non-burdened) (total w/burden 30% or less)</t>
  </si>
  <si>
    <t xml:space="preserve">None - in labor </t>
  </si>
  <si>
    <t>Subcontracts(Varies greatly based on mix of Business)</t>
  </si>
  <si>
    <t>0-4% of sales</t>
  </si>
  <si>
    <t>3-4%</t>
  </si>
  <si>
    <t>2-3%</t>
  </si>
  <si>
    <t>Min of 100,000, target 125,000</t>
  </si>
  <si>
    <r>
      <t>Average Sale per Job/Per Ticket/</t>
    </r>
    <r>
      <rPr>
        <b/>
        <sz val="10"/>
        <rFont val="Arial"/>
        <family val="2"/>
      </rPr>
      <t>NO SERVICE SALES</t>
    </r>
    <r>
      <rPr>
        <sz val="10"/>
        <rFont val="Arial"/>
      </rPr>
      <t>.</t>
    </r>
  </si>
  <si>
    <t>Service Dept - Parts to Service Labor Only Revenue Ratio</t>
  </si>
  <si>
    <t>$2 labor to $1 part dollar</t>
  </si>
  <si>
    <t>0-1% of sales</t>
  </si>
  <si>
    <t>None</t>
  </si>
  <si>
    <t>20% - to less than 30% of Sales</t>
  </si>
  <si>
    <t>Administration Expenses</t>
  </si>
  <si>
    <t>Target 13% less than 15%</t>
  </si>
  <si>
    <t>Target 3% less than 4%</t>
  </si>
  <si>
    <t>Target 2.5% less than 3%</t>
  </si>
  <si>
    <t>Target 3% - less than 4%</t>
  </si>
  <si>
    <t>Collection Policy by Department</t>
  </si>
  <si>
    <t>Target 25% less than 30% of sales</t>
  </si>
  <si>
    <t>Target 1000 per million, not less 500</t>
  </si>
  <si>
    <t># of Service Agreements (Full Pay) per million in Residential Revenue</t>
  </si>
  <si>
    <t>Minimum of $100,000 or greater</t>
  </si>
  <si>
    <t>1support to 2 field production or greater</t>
  </si>
  <si>
    <t>N/A</t>
  </si>
  <si>
    <t>Less than 7% of Repl. Sales</t>
  </si>
  <si>
    <t>4-8%</t>
  </si>
  <si>
    <t>3-4% of Sales</t>
  </si>
  <si>
    <t>13% or less</t>
  </si>
  <si>
    <t>1% or Less</t>
  </si>
  <si>
    <t>1% or less</t>
  </si>
  <si>
    <t>36% - 45% Mix Related</t>
  </si>
  <si>
    <t>Warranty Parts - Labor Only</t>
  </si>
  <si>
    <t>Materials/parts as a percent of sales</t>
  </si>
  <si>
    <t>$ 100,000 or greater</t>
  </si>
  <si>
    <t>.5 % or less</t>
  </si>
  <si>
    <t>None - in labor figures</t>
  </si>
  <si>
    <t>-(4)%</t>
  </si>
  <si>
    <t>Commissions- If Service Sells</t>
  </si>
  <si>
    <t>0 - Billed to Accountable Dept.</t>
  </si>
  <si>
    <t>60% - 65%</t>
  </si>
  <si>
    <t>Less than 45% of Sales</t>
  </si>
  <si>
    <t>Less than 10% of Sales</t>
  </si>
  <si>
    <t>Collect Cash on Completion</t>
  </si>
  <si>
    <t>Totals of the Residential Service/Labor/Parts</t>
  </si>
  <si>
    <t>Totals of the Residential Maintenance Only</t>
  </si>
  <si>
    <t>Total Maintenance</t>
  </si>
  <si>
    <t>Totals of the Residential Maintenance</t>
  </si>
  <si>
    <t>Totals Maintenance</t>
  </si>
  <si>
    <t>Total Revenues Per employee</t>
  </si>
  <si>
    <t>$65,000 per truck or greater</t>
  </si>
  <si>
    <t>Maint. Dept - Parts to Sales Ratios</t>
  </si>
  <si>
    <t>6% or less</t>
  </si>
  <si>
    <t>34% or less of Service sales</t>
  </si>
  <si>
    <t>45-50%</t>
  </si>
  <si>
    <t>Collect Renewal on Visit</t>
  </si>
  <si>
    <t>Cash/check/credit - accrued</t>
  </si>
  <si>
    <t>Lead Closure Rate by Maintenance Technician</t>
  </si>
  <si>
    <t>Percent Service/Maintenance is of Residential Revenues</t>
  </si>
  <si>
    <t>Sales Closure Rates Maint. Agree. - New Cust.</t>
  </si>
  <si>
    <t>Closure Rates Maint. Agree. New Customers-Comm.</t>
  </si>
  <si>
    <t>90% or greater</t>
  </si>
  <si>
    <t>No Service Dept</t>
  </si>
  <si>
    <t>Gross Margin Dollars per day by Installation Crew.</t>
  </si>
  <si>
    <t>?</t>
  </si>
  <si>
    <t>Less than 12% of Sales</t>
  </si>
  <si>
    <t>1-2%</t>
  </si>
  <si>
    <t>Warranty Reserve</t>
  </si>
  <si>
    <t>34% - 36%</t>
  </si>
  <si>
    <t>Target less than 3%</t>
  </si>
  <si>
    <t>Target 1%</t>
  </si>
  <si>
    <t>18% - 20% of Sales</t>
  </si>
  <si>
    <t>Less than 29% of Sales</t>
  </si>
  <si>
    <t>Less than 11% of Sales</t>
  </si>
  <si>
    <t>Target less than 2%</t>
  </si>
  <si>
    <t>12% - 15% of Sales</t>
  </si>
  <si>
    <t>Minimum of $80,000 or greater</t>
  </si>
  <si>
    <t>1support to 4 field production or greater</t>
  </si>
  <si>
    <t>Less than 13% of Repl. Sales</t>
  </si>
  <si>
    <t>2% of sales</t>
  </si>
  <si>
    <t>Billed - 30 Days Net</t>
  </si>
  <si>
    <t>70 Days or less</t>
  </si>
  <si>
    <t>45 Days or less</t>
  </si>
  <si>
    <t>2 times a month cycle billing</t>
  </si>
  <si>
    <t>Gross Margin Dollars per tech per/Day.</t>
  </si>
  <si>
    <t>Gross Margin Dollars per crew / day.</t>
  </si>
  <si>
    <t>Gross Margin Dollars per tech. / day.</t>
  </si>
  <si>
    <t>Totals of the Commercial Maintenance</t>
  </si>
  <si>
    <t>Commercial Maintenance</t>
  </si>
  <si>
    <t>Gross Margin Dollars per crew per day.</t>
  </si>
  <si>
    <t>Gross Margin Dollars per day per man</t>
  </si>
  <si>
    <t>Min of 100,000, target 120,000</t>
  </si>
  <si>
    <t>75% or Greater</t>
  </si>
  <si>
    <t>Minimum $150 Per Day per Tech.</t>
  </si>
  <si>
    <t>Less than 21% of Sales</t>
  </si>
  <si>
    <t>13% or Less of Sales</t>
  </si>
  <si>
    <t>7-8%</t>
  </si>
  <si>
    <t>7% of Sales</t>
  </si>
  <si>
    <t>48-50%</t>
  </si>
  <si>
    <t>3% or less</t>
  </si>
  <si>
    <t>15% or less</t>
  </si>
  <si>
    <t>5% or Less</t>
  </si>
  <si>
    <t>6% or Less</t>
  </si>
  <si>
    <t>4% or Less</t>
  </si>
  <si>
    <t>30-35%</t>
  </si>
  <si>
    <t>5% or less</t>
  </si>
  <si>
    <t>Target 70% of sales</t>
  </si>
  <si>
    <t>8-10% of Sales</t>
  </si>
  <si>
    <t>Inventory to Sales Ratio(Fleet Inventory - Service)</t>
  </si>
  <si>
    <t>0 - Cash on Completion</t>
  </si>
  <si>
    <t>Paid on Completion</t>
  </si>
  <si>
    <t>23 % or less</t>
  </si>
  <si>
    <t>2% or less</t>
  </si>
  <si>
    <t>1.5% or less</t>
  </si>
  <si>
    <t>32-35%</t>
  </si>
  <si>
    <t>20-22%</t>
  </si>
  <si>
    <t>$ 110,000 or greater</t>
  </si>
  <si>
    <t>$ 250,000 per crew or greater</t>
  </si>
  <si>
    <t>Gross Margin Dollars per crew per month of work.</t>
  </si>
  <si>
    <t>Commercial Contract Specific</t>
  </si>
  <si>
    <t>Target 11% or less</t>
  </si>
  <si>
    <t>Renewal Rate of Service Agreements - all renewals</t>
  </si>
  <si>
    <t>2-3% of Sales</t>
  </si>
  <si>
    <t>60 days DSO or less</t>
  </si>
  <si>
    <t>1 support to 3 production</t>
  </si>
  <si>
    <t>6-7%</t>
  </si>
  <si>
    <t>.3 % or less</t>
  </si>
  <si>
    <t>0.1% - .5%</t>
  </si>
  <si>
    <t>$ 300 or More per Ticket</t>
  </si>
  <si>
    <t>Percent Service is of Commercial Revenues</t>
  </si>
  <si>
    <t>$ of Service Agreements as % of Commercial Revenue</t>
  </si>
  <si>
    <t>25% or greater</t>
  </si>
  <si>
    <t>1 to 3</t>
  </si>
  <si>
    <t>$ 325,000 or greater</t>
  </si>
  <si>
    <t>$225,000 or greater per crew</t>
  </si>
  <si>
    <t>$6500 per crew/month</t>
  </si>
  <si>
    <t>Gross Margin Dollars per crew per month</t>
  </si>
  <si>
    <t>1%-3%</t>
  </si>
  <si>
    <t>8-10%</t>
  </si>
  <si>
    <t>8-15%</t>
  </si>
  <si>
    <t>20% or Greater</t>
  </si>
  <si>
    <t>23% or less</t>
  </si>
  <si>
    <t xml:space="preserve">7-8% </t>
  </si>
  <si>
    <t>5-6%</t>
  </si>
  <si>
    <t>4-5%</t>
  </si>
  <si>
    <t>10-15% or greater</t>
  </si>
  <si>
    <t>5% or less of Sales</t>
  </si>
  <si>
    <t>0-30 Days</t>
  </si>
  <si>
    <t>1 to 3 all commercial</t>
  </si>
  <si>
    <t>21% or less</t>
  </si>
  <si>
    <t>17 % or less</t>
  </si>
  <si>
    <t>Invoiced - 30 days</t>
  </si>
  <si>
    <t>Over-under</t>
  </si>
  <si>
    <t>Invoice - 30 days</t>
  </si>
  <si>
    <t>2. KPI Charts charts on Cell</t>
  </si>
  <si>
    <t>Target</t>
  </si>
  <si>
    <t>3. There are 17 KPI charts to match the markets in Operations accountability spread sheets, plus one total company roll-up</t>
  </si>
  <si>
    <r>
      <t>4. Gaps, or unknow data in the KPI charts are listed in red question marks</t>
    </r>
    <r>
      <rPr>
        <sz val="10"/>
        <color indexed="53"/>
        <rFont val="AGaramond"/>
        <family val="1"/>
      </rPr>
      <t xml:space="preserve"> ?</t>
    </r>
  </si>
  <si>
    <t>1. Enter Company data only in blue highlighted areas, in dollars (not percentages).</t>
  </si>
  <si>
    <t>5. Formula logic is noted in manual - or in cell structure</t>
  </si>
  <si>
    <t>6. Information is only good if it allows some action to occur because of it - the logic of why a particular KPI is tracked is noted on the KPI chart</t>
  </si>
  <si>
    <t>7. This diagnostic tool assumes the res service department turns the leads over to the sales department - and does not sell the lead on the spot with the technician.  Also that commercial service does sell.</t>
  </si>
  <si>
    <t>This diagnostic makes the assumption that the user knows how to navigate and utilize EXCEL spread sheets!</t>
  </si>
  <si>
    <t>1 to 2 or (.5 or less is better)</t>
  </si>
  <si>
    <t>Revenue Per Vehicle for total company performance</t>
  </si>
  <si>
    <t>$ 50.00 Hr. or Greater</t>
  </si>
  <si>
    <r>
      <t>Average Sale per service invoice/</t>
    </r>
    <r>
      <rPr>
        <b/>
        <sz val="10"/>
        <rFont val="Arial"/>
        <family val="2"/>
      </rPr>
      <t>WITH SALES OF TECHS INCLUDED</t>
    </r>
    <r>
      <rPr>
        <sz val="10"/>
        <rFont val="Arial"/>
      </rPr>
      <t>.</t>
    </r>
  </si>
  <si>
    <t>Average Sale Price per Contract Job for the company</t>
  </si>
  <si>
    <r>
      <t xml:space="preserve">Efficiency SVC.Dept.- </t>
    </r>
    <r>
      <rPr>
        <b/>
        <sz val="10"/>
        <rFont val="Arial"/>
        <family val="2"/>
      </rPr>
      <t xml:space="preserve"> With Sales</t>
    </r>
    <r>
      <rPr>
        <sz val="10"/>
        <rFont val="Arial"/>
      </rPr>
      <t xml:space="preserve"> (hrs billed/hrs. paid)</t>
    </r>
  </si>
  <si>
    <t>Gross Margin Dollars per day - Production crews - Contract Only</t>
  </si>
  <si>
    <t>Lead Closure Rate on service generated leads from Service Dept</t>
  </si>
  <si>
    <t>Lead Closure Rate on leads generated from Service/Maintenance</t>
  </si>
  <si>
    <t xml:space="preserve">Target 3% </t>
  </si>
  <si>
    <t>2%-3%</t>
  </si>
  <si>
    <t>2 - 3%</t>
  </si>
  <si>
    <t>Less than 27% of Sales</t>
  </si>
  <si>
    <t>Less than 25% of Sales</t>
  </si>
  <si>
    <t>22 - 30%</t>
  </si>
  <si>
    <t>0-1%</t>
  </si>
  <si>
    <t>3-4 % of Sales</t>
  </si>
  <si>
    <t>0-2% , 0 if using Piece Rate</t>
  </si>
  <si>
    <t>Total Service/Parts</t>
  </si>
  <si>
    <t>Service/Parts</t>
  </si>
  <si>
    <t>60.00 Invoice</t>
  </si>
  <si>
    <t>$ 150 per Tech Per Day</t>
  </si>
  <si>
    <r>
      <t xml:space="preserve">Productivity Ratio Per Hr. Maint .Dept. </t>
    </r>
    <r>
      <rPr>
        <b/>
        <sz val="10"/>
        <rFont val="Arial"/>
        <family val="2"/>
      </rPr>
      <t>- No Sales</t>
    </r>
    <r>
      <rPr>
        <sz val="10"/>
        <rFont val="Arial"/>
      </rPr>
      <t xml:space="preserve"> (Revenues/Hrs. Paid)</t>
    </r>
  </si>
  <si>
    <t>Based on Contract Price (90% Goal)</t>
  </si>
  <si>
    <r>
      <t xml:space="preserve">Sales Productivity Ratio SVC.Dept. </t>
    </r>
    <r>
      <rPr>
        <b/>
        <sz val="10"/>
        <rFont val="Arial"/>
        <family val="2"/>
      </rPr>
      <t>-With Sales</t>
    </r>
    <r>
      <rPr>
        <sz val="10"/>
        <rFont val="Arial"/>
      </rPr>
      <t xml:space="preserve"> (Revenues/Hrs. Paid)</t>
    </r>
  </si>
  <si>
    <t>$60.00 or greater</t>
  </si>
  <si>
    <t>Less than 15% of Total Service Sales</t>
  </si>
  <si>
    <t xml:space="preserve">10 days  DSO Max -COC </t>
  </si>
  <si>
    <t>Percent Comm. Service Revenue is of Total Commercial Revenues</t>
  </si>
  <si>
    <t>Target 80,000 per svc. employee or greater</t>
  </si>
  <si>
    <t>Total Revenues Per employee  (Service&amp; maint together)</t>
  </si>
  <si>
    <t>Total Revenues Per employee by Department (Svc &amp; Maint together)</t>
  </si>
  <si>
    <t>Target 80,000</t>
  </si>
  <si>
    <t>30 days</t>
  </si>
  <si>
    <t>Percent Comm Maintenance is of Commercial Revenues</t>
  </si>
  <si>
    <t>Less than 9% of Sales</t>
  </si>
  <si>
    <t>50.00 Hr. or Greater</t>
  </si>
  <si>
    <t>Total Revenues Per employee  (Service)</t>
  </si>
  <si>
    <t>19% or less, Target 15%</t>
  </si>
  <si>
    <t>Target 20-23%, less than 27%</t>
  </si>
  <si>
    <t>Target 11-13%</t>
  </si>
  <si>
    <t>3-5%</t>
  </si>
  <si>
    <t>1.5% -2.0% or less</t>
  </si>
  <si>
    <t>0.5%-2.0% or less</t>
  </si>
  <si>
    <t>30-39%</t>
  </si>
  <si>
    <t>Target is $ 6,000 crew/Month</t>
  </si>
  <si>
    <t>26-30%</t>
  </si>
  <si>
    <t>15-18%</t>
  </si>
  <si>
    <t>Once a month</t>
  </si>
  <si>
    <t>55,000-60,000</t>
  </si>
  <si>
    <t>$ 170-180 per Day</t>
  </si>
  <si>
    <t>36% or less of Sales</t>
  </si>
  <si>
    <t>12-18% or Less of Sales</t>
  </si>
  <si>
    <t>6-8% or less of Sales</t>
  </si>
  <si>
    <t>3%-5%</t>
  </si>
  <si>
    <t>Pre-paid agreement</t>
  </si>
  <si>
    <t xml:space="preserve">$1 labor to $1 part dollar </t>
  </si>
  <si>
    <t>Target 75% or greater, not less 55%</t>
  </si>
  <si>
    <t>$150. per hr. per Tech</t>
  </si>
  <si>
    <t>$500. Per Day per Tech</t>
  </si>
  <si>
    <t>All Forms of Unapplied Labor Expenses (Callbacks parts/labor)</t>
  </si>
  <si>
    <t>0.3%-.5%</t>
  </si>
  <si>
    <t>.5 - 1.0 % or less</t>
  </si>
  <si>
    <t>14% or less</t>
  </si>
  <si>
    <t>31-35%</t>
  </si>
  <si>
    <t>30-50%</t>
  </si>
  <si>
    <t>1 to 4 all commercial (.25 or less)</t>
  </si>
  <si>
    <t>$ 150,000 or greater</t>
  </si>
  <si>
    <t>$ 500,000 per crew or greater</t>
  </si>
  <si>
    <t>Target is $ 9,000 crew/Month</t>
  </si>
  <si>
    <t>24% or less</t>
  </si>
  <si>
    <t xml:space="preserve">5-15% </t>
  </si>
  <si>
    <t>12-14% or less</t>
  </si>
  <si>
    <t xml:space="preserve">6-10% </t>
  </si>
  <si>
    <t>45 days DSO or less</t>
  </si>
  <si>
    <t>Monthly Billing</t>
  </si>
  <si>
    <t>90 % Residential, 80% Commercial</t>
  </si>
  <si>
    <t xml:space="preserve">Target 1 to 3 ratio (.33 or less) </t>
  </si>
  <si>
    <t xml:space="preserve">Target 1 to 3 ratio(.33 or less) </t>
  </si>
  <si>
    <t>$ 700 per day</t>
  </si>
  <si>
    <t>$ 450 per crew  day Minimum</t>
  </si>
  <si>
    <t>$60 or Greater</t>
  </si>
  <si>
    <t>Totals of the Residential Service/Labor/Parts - No Equipment Sales</t>
  </si>
  <si>
    <t>25% to 30% of sales</t>
  </si>
  <si>
    <t>25% - up to 70%</t>
  </si>
  <si>
    <t>$1 labor to $1 part dollar</t>
  </si>
  <si>
    <t>35% Breakeven, 50% profit motive</t>
  </si>
  <si>
    <t>1000 - 1500 per million</t>
  </si>
  <si>
    <t>75% or greater</t>
  </si>
  <si>
    <t>Min $350,000  target 500K &amp; Up</t>
  </si>
  <si>
    <t>1 support to 3 field production or greater</t>
  </si>
  <si>
    <t>250,000 per Tech/Vehicle</t>
  </si>
  <si>
    <t>Min $350,000, target 500K &amp; Up</t>
  </si>
  <si>
    <t>Min target 750K &amp; Up</t>
  </si>
  <si>
    <t>Minimum $1300 per Day/per crew</t>
  </si>
  <si>
    <t>Less than 30% of Repl. Sales</t>
  </si>
  <si>
    <t>15% or greater</t>
  </si>
  <si>
    <t>$150,000 per truck or greater</t>
  </si>
  <si>
    <t>$60,00 or greater per Hr.</t>
  </si>
  <si>
    <t>Minimum $750 Per Day per Tech.</t>
  </si>
  <si>
    <t>22% or less of Service Labor Only sales</t>
  </si>
  <si>
    <t>$350 or greater</t>
  </si>
  <si>
    <t>Gross Profit Dollars per PTU Specialist per/Day.</t>
  </si>
  <si>
    <t>EGIA Financial Benchmarks, many are minimums.</t>
  </si>
  <si>
    <t>Data sourced from financial studies of top 245 companies across markets</t>
  </si>
  <si>
    <t>Mix Dependent - 250K Min</t>
  </si>
  <si>
    <t>Mix dependent</t>
  </si>
  <si>
    <t xml:space="preserve">Service Dept. - Service Labor to Parts Sales Ratio </t>
  </si>
  <si>
    <t>Dependent upon Business Mix</t>
  </si>
  <si>
    <t>Mix Dependent - target 30% or less</t>
  </si>
  <si>
    <t>Mix Dependent</t>
  </si>
  <si>
    <t>Job Start-up Costs (Commercially Dependent)</t>
  </si>
  <si>
    <t>Buy downs for financing</t>
  </si>
  <si>
    <t>0 Receivables - Cash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</si>
</sst>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  <numFmt numFmtId="166" formatCode="_(* #,##0_);_(* \(#,##0\);_(* &quot;-&quot;??_);_(@_)"/>
    <numFmt numFmtId="167" formatCode="&quot;$&quot;#,##0"/>
  </numFmts>
  <fonts count="13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Garamond"/>
      <family val="1"/>
    </font>
    <font>
      <sz val="12"/>
      <name val="AGaramond"/>
      <family val="1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53"/>
      <name val="AGaramond"/>
      <family val="1"/>
    </font>
    <font>
      <b/>
      <sz val="10"/>
      <name val="AGaramond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65C1"/>
        <bgColor indexed="64"/>
      </patternFill>
    </fill>
    <fill>
      <patternFill patternType="solid">
        <fgColor rgb="FFE4F1F9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6">
    <xf numFmtId="0" fontId="0" fillId="0" borderId="0" xfId="0"/>
    <xf numFmtId="0" fontId="0" fillId="0" borderId="0" xfId="0" applyBorder="1"/>
    <xf numFmtId="0" fontId="3" fillId="0" borderId="0" xfId="0" applyFont="1"/>
    <xf numFmtId="0" fontId="0" fillId="0" borderId="1" xfId="0" applyBorder="1"/>
    <xf numFmtId="0" fontId="2" fillId="0" borderId="0" xfId="0" applyFont="1" applyBorder="1"/>
    <xf numFmtId="0" fontId="0" fillId="0" borderId="2" xfId="0" applyBorder="1"/>
    <xf numFmtId="0" fontId="0" fillId="0" borderId="3" xfId="0" applyBorder="1"/>
    <xf numFmtId="0" fontId="2" fillId="0" borderId="0" xfId="0" applyFont="1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6" xfId="0" applyBorder="1"/>
    <xf numFmtId="9" fontId="2" fillId="0" borderId="5" xfId="0" applyNumberFormat="1" applyFont="1" applyBorder="1" applyAlignment="1">
      <alignment horizontal="center"/>
    </xf>
    <xf numFmtId="6" fontId="0" fillId="0" borderId="6" xfId="0" applyNumberFormat="1" applyBorder="1" applyAlignment="1">
      <alignment horizontal="center"/>
    </xf>
    <xf numFmtId="164" fontId="2" fillId="2" borderId="6" xfId="1" applyNumberFormat="1" applyFont="1" applyFill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6" xfId="1" applyNumberFormat="1" applyFon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4" fontId="0" fillId="0" borderId="6" xfId="0" applyNumberFormat="1" applyBorder="1" applyAlignment="1"/>
    <xf numFmtId="6" fontId="0" fillId="0" borderId="0" xfId="0" applyNumberFormat="1" applyBorder="1" applyAlignment="1">
      <alignment horizontal="center"/>
    </xf>
    <xf numFmtId="9" fontId="0" fillId="0" borderId="6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0" xfId="0" applyFont="1" applyBorder="1" applyAlignment="1"/>
    <xf numFmtId="9" fontId="2" fillId="0" borderId="6" xfId="0" applyNumberFormat="1" applyFont="1" applyBorder="1" applyAlignment="1">
      <alignment horizontal="center"/>
    </xf>
    <xf numFmtId="9" fontId="2" fillId="0" borderId="0" xfId="0" applyNumberFormat="1" applyFont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164" fontId="2" fillId="2" borderId="0" xfId="1" applyNumberFormat="1" applyFont="1" applyFill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6" fontId="0" fillId="0" borderId="6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8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/>
    <xf numFmtId="9" fontId="2" fillId="0" borderId="9" xfId="0" applyNumberFormat="1" applyFont="1" applyBorder="1" applyAlignment="1">
      <alignment horizontal="center"/>
    </xf>
    <xf numFmtId="6" fontId="0" fillId="0" borderId="9" xfId="0" applyNumberFormat="1" applyBorder="1" applyAlignment="1">
      <alignment horizontal="center"/>
    </xf>
    <xf numFmtId="166" fontId="0" fillId="0" borderId="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2" borderId="8" xfId="0" applyFill="1" applyBorder="1" applyAlignment="1">
      <alignment horizontal="center"/>
    </xf>
    <xf numFmtId="0" fontId="2" fillId="0" borderId="8" xfId="0" applyFont="1" applyBorder="1" applyAlignment="1"/>
    <xf numFmtId="0" fontId="2" fillId="0" borderId="8" xfId="0" applyFont="1" applyBorder="1"/>
    <xf numFmtId="6" fontId="0" fillId="0" borderId="1" xfId="0" applyNumberForma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0" fontId="0" fillId="0" borderId="12" xfId="0" applyBorder="1"/>
    <xf numFmtId="9" fontId="0" fillId="2" borderId="8" xfId="0" applyNumberFormat="1" applyFill="1" applyBorder="1" applyAlignment="1">
      <alignment horizontal="center"/>
    </xf>
    <xf numFmtId="9" fontId="0" fillId="0" borderId="5" xfId="0" applyNumberFormat="1" applyBorder="1" applyAlignment="1">
      <alignment horizontal="center"/>
    </xf>
    <xf numFmtId="6" fontId="8" fillId="0" borderId="6" xfId="0" applyNumberFormat="1" applyFont="1" applyBorder="1" applyAlignment="1">
      <alignment horizontal="center"/>
    </xf>
    <xf numFmtId="166" fontId="9" fillId="0" borderId="6" xfId="0" applyNumberFormat="1" applyFont="1" applyBorder="1" applyAlignment="1">
      <alignment horizontal="center"/>
    </xf>
    <xf numFmtId="6" fontId="0" fillId="0" borderId="6" xfId="1" applyNumberFormat="1" applyFont="1" applyBorder="1" applyAlignment="1">
      <alignment horizontal="center"/>
    </xf>
    <xf numFmtId="44" fontId="0" fillId="0" borderId="6" xfId="1" applyFont="1" applyBorder="1" applyAlignment="1">
      <alignment horizontal="center"/>
    </xf>
    <xf numFmtId="9" fontId="0" fillId="0" borderId="6" xfId="2" applyFont="1" applyBorder="1" applyAlignment="1">
      <alignment horizontal="center"/>
    </xf>
    <xf numFmtId="6" fontId="0" fillId="0" borderId="6" xfId="0" applyNumberFormat="1" applyBorder="1" applyAlignment="1"/>
    <xf numFmtId="165" fontId="0" fillId="0" borderId="6" xfId="0" applyNumberFormat="1" applyBorder="1" applyAlignment="1"/>
    <xf numFmtId="0" fontId="11" fillId="0" borderId="0" xfId="0" applyFont="1"/>
    <xf numFmtId="9" fontId="0" fillId="0" borderId="8" xfId="2" applyFont="1" applyBorder="1" applyAlignment="1">
      <alignment horizontal="center"/>
    </xf>
    <xf numFmtId="43" fontId="0" fillId="0" borderId="6" xfId="0" applyNumberFormat="1" applyBorder="1" applyAlignment="1"/>
    <xf numFmtId="166" fontId="0" fillId="0" borderId="6" xfId="0" applyNumberFormat="1" applyBorder="1" applyAlignment="1"/>
    <xf numFmtId="9" fontId="0" fillId="0" borderId="6" xfId="2" applyFont="1" applyBorder="1" applyAlignment="1"/>
    <xf numFmtId="44" fontId="0" fillId="0" borderId="6" xfId="1" applyFont="1" applyBorder="1" applyAlignment="1"/>
    <xf numFmtId="10" fontId="0" fillId="0" borderId="1" xfId="0" applyNumberFormat="1" applyBorder="1" applyAlignment="1">
      <alignment horizontal="center"/>
    </xf>
    <xf numFmtId="9" fontId="0" fillId="0" borderId="7" xfId="2" applyFont="1" applyBorder="1" applyAlignment="1">
      <alignment horizontal="center"/>
    </xf>
    <xf numFmtId="9" fontId="0" fillId="0" borderId="5" xfId="2" applyFont="1" applyBorder="1" applyAlignment="1">
      <alignment horizontal="center"/>
    </xf>
    <xf numFmtId="10" fontId="0" fillId="0" borderId="7" xfId="2" applyNumberFormat="1" applyFon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1" fontId="0" fillId="0" borderId="6" xfId="2" applyNumberFormat="1" applyFon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10" fontId="0" fillId="0" borderId="6" xfId="2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43" fontId="0" fillId="0" borderId="6" xfId="0" applyNumberFormat="1" applyBorder="1" applyAlignment="1">
      <alignment horizontal="center"/>
    </xf>
    <xf numFmtId="9" fontId="0" fillId="0" borderId="1" xfId="2" quotePrefix="1" applyNumberFormat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10" fontId="0" fillId="0" borderId="3" xfId="0" applyNumberFormat="1" applyBorder="1" applyAlignment="1">
      <alignment horizontal="center"/>
    </xf>
    <xf numFmtId="9" fontId="9" fillId="0" borderId="6" xfId="0" applyNumberFormat="1" applyFont="1" applyBorder="1" applyAlignment="1">
      <alignment horizontal="center"/>
    </xf>
    <xf numFmtId="164" fontId="0" fillId="0" borderId="6" xfId="0" applyNumberFormat="1" applyBorder="1" applyAlignment="1"/>
    <xf numFmtId="43" fontId="0" fillId="0" borderId="5" xfId="0" applyNumberFormat="1" applyBorder="1" applyAlignment="1">
      <alignment horizontal="center"/>
    </xf>
    <xf numFmtId="8" fontId="9" fillId="0" borderId="7" xfId="0" applyNumberFormat="1" applyFont="1" applyBorder="1" applyAlignment="1">
      <alignment horizontal="center"/>
    </xf>
    <xf numFmtId="0" fontId="0" fillId="0" borderId="10" xfId="0" applyBorder="1"/>
    <xf numFmtId="0" fontId="0" fillId="0" borderId="4" xfId="0" applyBorder="1"/>
    <xf numFmtId="0" fontId="12" fillId="3" borderId="0" xfId="0" applyFont="1" applyFill="1"/>
    <xf numFmtId="0" fontId="2" fillId="4" borderId="3" xfId="0" applyFont="1" applyFill="1" applyBorder="1"/>
    <xf numFmtId="0" fontId="0" fillId="4" borderId="5" xfId="0" applyFill="1" applyBorder="1"/>
    <xf numFmtId="0" fontId="2" fillId="4" borderId="1" xfId="0" applyFont="1" applyFill="1" applyBorder="1"/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/>
    <xf numFmtId="0" fontId="2" fillId="4" borderId="2" xfId="0" applyFont="1" applyFill="1" applyBorder="1"/>
    <xf numFmtId="0" fontId="0" fillId="4" borderId="7" xfId="0" applyFill="1" applyBorder="1"/>
    <xf numFmtId="0" fontId="0" fillId="4" borderId="3" xfId="0" applyFill="1" applyBorder="1"/>
    <xf numFmtId="0" fontId="2" fillId="4" borderId="5" xfId="0" applyFont="1" applyFill="1" applyBorder="1" applyAlignment="1">
      <alignment horizontal="center"/>
    </xf>
    <xf numFmtId="0" fontId="0" fillId="4" borderId="2" xfId="0" applyFill="1" applyBorder="1"/>
    <xf numFmtId="0" fontId="2" fillId="4" borderId="7" xfId="0" applyFont="1" applyFill="1" applyBorder="1" applyAlignment="1">
      <alignment horizontal="center"/>
    </xf>
    <xf numFmtId="0" fontId="2" fillId="4" borderId="7" xfId="0" applyFont="1" applyFill="1" applyBorder="1" applyAlignment="1"/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5" xfId="0" applyFont="1" applyFill="1" applyBorder="1" applyAlignment="1"/>
    <xf numFmtId="0" fontId="2" fillId="4" borderId="4" xfId="0" applyFont="1" applyFill="1" applyBorder="1" applyAlignment="1">
      <alignment horizontal="center"/>
    </xf>
    <xf numFmtId="0" fontId="2" fillId="4" borderId="10" xfId="0" applyFont="1" applyFill="1" applyBorder="1" applyAlignment="1"/>
    <xf numFmtId="0" fontId="0" fillId="5" borderId="1" xfId="0" applyFill="1" applyBorder="1" applyAlignment="1">
      <alignment horizontal="center"/>
    </xf>
    <xf numFmtId="9" fontId="0" fillId="5" borderId="6" xfId="2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6" fontId="0" fillId="5" borderId="6" xfId="0" applyNumberFormat="1" applyFill="1" applyBorder="1" applyAlignment="1">
      <alignment horizontal="center"/>
    </xf>
    <xf numFmtId="165" fontId="0" fillId="5" borderId="6" xfId="0" applyNumberFormat="1" applyFill="1" applyBorder="1" applyAlignment="1">
      <alignment horizontal="center"/>
    </xf>
    <xf numFmtId="9" fontId="0" fillId="5" borderId="6" xfId="0" applyNumberFormat="1" applyFill="1" applyBorder="1" applyAlignment="1">
      <alignment horizontal="center"/>
    </xf>
    <xf numFmtId="0" fontId="0" fillId="5" borderId="6" xfId="0" applyFill="1" applyBorder="1"/>
    <xf numFmtId="1" fontId="0" fillId="5" borderId="6" xfId="2" applyNumberFormat="1" applyFon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9" fontId="0" fillId="5" borderId="8" xfId="0" applyNumberFormat="1" applyFill="1" applyBorder="1" applyAlignment="1">
      <alignment horizontal="center"/>
    </xf>
    <xf numFmtId="1" fontId="0" fillId="5" borderId="6" xfId="0" applyNumberFormat="1" applyFill="1" applyBorder="1" applyAlignment="1">
      <alignment horizontal="center"/>
    </xf>
    <xf numFmtId="43" fontId="0" fillId="5" borderId="6" xfId="0" applyNumberFormat="1" applyFill="1" applyBorder="1" applyAlignment="1">
      <alignment horizontal="center"/>
    </xf>
    <xf numFmtId="9" fontId="0" fillId="5" borderId="1" xfId="0" applyNumberForma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10" fontId="0" fillId="5" borderId="6" xfId="2" applyNumberFormat="1" applyFont="1" applyFill="1" applyBorder="1" applyAlignment="1">
      <alignment horizontal="center"/>
    </xf>
    <xf numFmtId="6" fontId="8" fillId="5" borderId="6" xfId="0" applyNumberFormat="1" applyFont="1" applyFill="1" applyBorder="1" applyAlignment="1">
      <alignment horizontal="center"/>
    </xf>
    <xf numFmtId="6" fontId="9" fillId="5" borderId="6" xfId="0" applyNumberFormat="1" applyFont="1" applyFill="1" applyBorder="1" applyAlignment="1">
      <alignment horizontal="center"/>
    </xf>
    <xf numFmtId="167" fontId="0" fillId="5" borderId="6" xfId="0" applyNumberForma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166" fontId="0" fillId="5" borderId="6" xfId="0" applyNumberFormat="1" applyFill="1" applyBorder="1" applyAlignment="1">
      <alignment horizontal="center"/>
    </xf>
    <xf numFmtId="166" fontId="0" fillId="5" borderId="9" xfId="0" applyNumberForma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10" fontId="9" fillId="5" borderId="6" xfId="2" applyNumberFormat="1" applyFont="1" applyFill="1" applyBorder="1" applyAlignment="1">
      <alignment horizontal="center"/>
    </xf>
    <xf numFmtId="9" fontId="9" fillId="5" borderId="6" xfId="2" applyFont="1" applyFill="1" applyBorder="1" applyAlignment="1">
      <alignment horizontal="center"/>
    </xf>
    <xf numFmtId="1" fontId="9" fillId="5" borderId="6" xfId="0" applyNumberFormat="1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6" fontId="0" fillId="5" borderId="9" xfId="0" applyNumberFormat="1" applyFill="1" applyBorder="1" applyAlignment="1">
      <alignment horizontal="center"/>
    </xf>
    <xf numFmtId="9" fontId="0" fillId="5" borderId="7" xfId="2" applyFont="1" applyFill="1" applyBorder="1" applyAlignment="1">
      <alignment horizontal="center"/>
    </xf>
    <xf numFmtId="9" fontId="9" fillId="5" borderId="6" xfId="0" applyNumberFormat="1" applyFont="1" applyFill="1" applyBorder="1" applyAlignment="1">
      <alignment horizontal="center"/>
    </xf>
    <xf numFmtId="164" fontId="0" fillId="5" borderId="6" xfId="1" applyNumberFormat="1" applyFont="1" applyFill="1" applyBorder="1" applyAlignment="1">
      <alignment horizontal="center"/>
    </xf>
    <xf numFmtId="44" fontId="0" fillId="5" borderId="6" xfId="1" applyFont="1" applyFill="1" applyBorder="1" applyAlignment="1">
      <alignment horizontal="center"/>
    </xf>
    <xf numFmtId="9" fontId="0" fillId="5" borderId="6" xfId="2" applyFont="1" applyFill="1" applyBorder="1" applyAlignment="1"/>
    <xf numFmtId="10" fontId="0" fillId="5" borderId="6" xfId="0" applyNumberFormat="1" applyFill="1" applyBorder="1" applyAlignment="1">
      <alignment horizontal="center"/>
    </xf>
    <xf numFmtId="9" fontId="0" fillId="5" borderId="8" xfId="2" applyFont="1" applyFill="1" applyBorder="1" applyAlignment="1">
      <alignment horizontal="center"/>
    </xf>
    <xf numFmtId="166" fontId="9" fillId="5" borderId="6" xfId="0" applyNumberFormat="1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9" fontId="9" fillId="5" borderId="7" xfId="0" applyNumberFormat="1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E4F1F9"/>
      <color rgb="FF0065C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16" workbookViewId="0">
      <selection activeCell="A32" sqref="A32"/>
    </sheetView>
  </sheetViews>
  <sheetFormatPr defaultRowHeight="12.75"/>
  <sheetData>
    <row r="1" spans="1:7" ht="20.25">
      <c r="A1" s="2" t="s">
        <v>94</v>
      </c>
    </row>
    <row r="2" spans="1:7">
      <c r="A2" s="44"/>
      <c r="B2" s="44"/>
      <c r="C2" s="44"/>
      <c r="D2" s="44"/>
      <c r="E2" s="44"/>
      <c r="F2" s="44"/>
      <c r="G2" s="42"/>
    </row>
    <row r="3" spans="1:7">
      <c r="A3" s="44" t="s">
        <v>21</v>
      </c>
      <c r="B3" s="44"/>
      <c r="C3" s="44"/>
      <c r="D3" s="44"/>
      <c r="E3" s="44"/>
      <c r="F3" s="44"/>
      <c r="G3" s="42"/>
    </row>
    <row r="4" spans="1:7">
      <c r="A4" s="44" t="s">
        <v>20</v>
      </c>
      <c r="B4" s="44"/>
      <c r="C4" s="44"/>
      <c r="D4" s="44"/>
      <c r="E4" s="44"/>
      <c r="F4" s="44"/>
      <c r="G4" s="43"/>
    </row>
    <row r="5" spans="1:7">
      <c r="A5" s="44"/>
      <c r="B5" s="44"/>
      <c r="C5" s="44"/>
      <c r="D5" s="44"/>
      <c r="E5" s="44"/>
      <c r="F5" s="44"/>
      <c r="G5" s="43"/>
    </row>
    <row r="6" spans="1:7">
      <c r="A6" s="44" t="s">
        <v>1</v>
      </c>
      <c r="B6" s="44"/>
      <c r="C6" s="44"/>
      <c r="D6" s="44"/>
      <c r="E6" s="44"/>
      <c r="F6" s="44"/>
      <c r="G6" s="43"/>
    </row>
    <row r="7" spans="1:7">
      <c r="A7" s="44" t="s">
        <v>2</v>
      </c>
      <c r="B7" s="44"/>
      <c r="C7" s="44"/>
      <c r="D7" s="44"/>
      <c r="E7" s="44"/>
      <c r="F7" s="44"/>
      <c r="G7" s="43"/>
    </row>
    <row r="8" spans="1:7">
      <c r="A8" s="44"/>
      <c r="B8" s="44"/>
      <c r="C8" s="44"/>
      <c r="D8" s="44"/>
      <c r="E8" s="44"/>
      <c r="F8" s="44"/>
      <c r="G8" s="43"/>
    </row>
    <row r="9" spans="1:7">
      <c r="A9" s="44" t="s">
        <v>92</v>
      </c>
      <c r="B9" s="44"/>
      <c r="C9" s="44"/>
      <c r="D9" s="44"/>
      <c r="E9" s="44"/>
      <c r="F9" s="44"/>
      <c r="G9" s="43"/>
    </row>
    <row r="10" spans="1:7">
      <c r="A10" s="44" t="s">
        <v>3</v>
      </c>
      <c r="B10" s="44"/>
      <c r="C10" s="44"/>
      <c r="D10" s="44"/>
      <c r="E10" s="44"/>
      <c r="F10" s="44"/>
      <c r="G10" s="43"/>
    </row>
    <row r="11" spans="1:7">
      <c r="A11" s="44" t="s">
        <v>93</v>
      </c>
      <c r="B11" s="44"/>
      <c r="C11" s="44"/>
      <c r="D11" s="44"/>
      <c r="E11" s="44"/>
      <c r="F11" s="44"/>
      <c r="G11" s="43"/>
    </row>
    <row r="12" spans="1:7">
      <c r="A12" s="44" t="s">
        <v>4</v>
      </c>
      <c r="B12" s="44"/>
      <c r="C12" s="44"/>
      <c r="D12" s="44"/>
      <c r="E12" s="44"/>
      <c r="F12" s="44"/>
      <c r="G12" s="43"/>
    </row>
    <row r="13" spans="1:7">
      <c r="A13" s="44"/>
      <c r="B13" s="44"/>
      <c r="C13" s="44"/>
      <c r="D13" s="44"/>
      <c r="E13" s="44"/>
      <c r="F13" s="44"/>
      <c r="G13" s="43"/>
    </row>
    <row r="14" spans="1:7">
      <c r="A14" s="44" t="s">
        <v>5</v>
      </c>
      <c r="B14" s="44"/>
      <c r="C14" s="44"/>
      <c r="D14" s="44"/>
      <c r="E14" s="44"/>
      <c r="F14" s="44"/>
      <c r="G14" s="43"/>
    </row>
    <row r="15" spans="1:7">
      <c r="A15" s="44"/>
      <c r="B15" s="44"/>
      <c r="C15" s="44"/>
      <c r="D15" s="44"/>
      <c r="E15" s="44"/>
      <c r="F15" s="44"/>
      <c r="G15" s="43"/>
    </row>
    <row r="16" spans="1:7">
      <c r="A16" s="44" t="s">
        <v>6</v>
      </c>
      <c r="B16" s="44"/>
      <c r="C16" s="44" t="s">
        <v>7</v>
      </c>
      <c r="D16" s="44"/>
      <c r="E16" s="44"/>
      <c r="F16" s="44"/>
      <c r="G16" s="43"/>
    </row>
    <row r="17" spans="1:7">
      <c r="A17" s="44"/>
      <c r="B17" s="44"/>
      <c r="C17" s="44" t="s">
        <v>8</v>
      </c>
      <c r="D17" s="44"/>
      <c r="E17" s="44"/>
      <c r="F17" s="44"/>
      <c r="G17" s="43"/>
    </row>
    <row r="18" spans="1:7">
      <c r="A18" s="44"/>
      <c r="B18" s="44"/>
      <c r="C18" s="44" t="s">
        <v>9</v>
      </c>
      <c r="D18" s="44"/>
      <c r="E18" s="44"/>
      <c r="F18" s="44"/>
      <c r="G18" s="43"/>
    </row>
    <row r="19" spans="1:7">
      <c r="A19" s="44"/>
      <c r="B19" s="44"/>
      <c r="C19" s="44" t="s">
        <v>19</v>
      </c>
      <c r="D19" s="44"/>
      <c r="E19" s="44"/>
      <c r="F19" s="44"/>
      <c r="G19" s="43"/>
    </row>
    <row r="20" spans="1:7">
      <c r="A20" s="44"/>
      <c r="B20" s="44"/>
      <c r="C20" s="44"/>
      <c r="D20" s="44"/>
      <c r="E20" s="44"/>
      <c r="F20" s="44"/>
      <c r="G20" s="43"/>
    </row>
    <row r="21" spans="1:7">
      <c r="A21" s="44" t="s">
        <v>10</v>
      </c>
      <c r="B21" s="44"/>
      <c r="C21" s="44" t="s">
        <v>11</v>
      </c>
      <c r="D21" s="44"/>
      <c r="E21" s="44"/>
      <c r="F21" s="44"/>
      <c r="G21" s="43"/>
    </row>
    <row r="22" spans="1:7">
      <c r="A22" s="44"/>
      <c r="B22" s="44"/>
      <c r="C22" s="44" t="s">
        <v>12</v>
      </c>
      <c r="D22" s="44"/>
      <c r="E22" s="44"/>
      <c r="F22" s="44"/>
      <c r="G22" s="43"/>
    </row>
    <row r="23" spans="1:7">
      <c r="A23" s="44"/>
      <c r="B23" s="44"/>
      <c r="C23" s="44"/>
      <c r="D23" s="44"/>
      <c r="E23" s="44"/>
      <c r="F23" s="44"/>
      <c r="G23" s="43"/>
    </row>
    <row r="24" spans="1:7">
      <c r="A24" s="44" t="s">
        <v>13</v>
      </c>
      <c r="B24" s="44"/>
      <c r="C24" s="44" t="s">
        <v>14</v>
      </c>
      <c r="D24" s="44"/>
      <c r="E24" s="44"/>
      <c r="F24" s="44"/>
      <c r="G24" s="43"/>
    </row>
    <row r="25" spans="1:7">
      <c r="A25" s="44"/>
      <c r="B25" s="44"/>
      <c r="C25" s="44" t="s">
        <v>15</v>
      </c>
      <c r="D25" s="44"/>
      <c r="E25" s="44"/>
      <c r="F25" s="44"/>
      <c r="G25" s="43"/>
    </row>
    <row r="26" spans="1:7">
      <c r="A26" s="44"/>
      <c r="B26" s="44"/>
      <c r="C26" s="44"/>
      <c r="D26" s="44"/>
      <c r="E26" s="44"/>
      <c r="F26" s="44"/>
      <c r="G26" s="43"/>
    </row>
    <row r="27" spans="1:7">
      <c r="A27" s="44" t="s">
        <v>16</v>
      </c>
      <c r="B27" s="44"/>
      <c r="C27" s="44"/>
      <c r="D27" s="44"/>
      <c r="E27" s="44"/>
      <c r="F27" s="44"/>
      <c r="G27" s="43"/>
    </row>
    <row r="28" spans="1:7">
      <c r="A28" s="44" t="s">
        <v>17</v>
      </c>
      <c r="B28" s="44"/>
      <c r="C28" s="44"/>
      <c r="D28" s="44"/>
      <c r="E28" s="44"/>
      <c r="F28" s="44"/>
      <c r="G28" s="43"/>
    </row>
    <row r="29" spans="1:7">
      <c r="A29" s="44" t="s">
        <v>18</v>
      </c>
      <c r="B29" s="44"/>
      <c r="C29" s="44"/>
      <c r="D29" s="44"/>
      <c r="E29" s="44"/>
      <c r="F29" s="44"/>
      <c r="G29" s="43"/>
    </row>
    <row r="30" spans="1:7">
      <c r="A30" s="44"/>
      <c r="B30" s="44"/>
      <c r="C30" s="44"/>
      <c r="D30" s="44"/>
      <c r="E30" s="44"/>
      <c r="F30" s="44"/>
      <c r="G30" s="43"/>
    </row>
    <row r="31" spans="1:7" ht="20.25">
      <c r="A31" s="2" t="s">
        <v>95</v>
      </c>
      <c r="B31" s="45"/>
      <c r="C31" s="45"/>
      <c r="D31" s="45"/>
      <c r="E31" s="45"/>
      <c r="F31" s="44"/>
    </row>
    <row r="32" spans="1:7">
      <c r="A32" s="70" t="s">
        <v>295</v>
      </c>
      <c r="B32" s="44"/>
      <c r="C32" s="44"/>
      <c r="D32" s="44"/>
      <c r="E32" s="44"/>
      <c r="F32" s="44"/>
    </row>
    <row r="33" spans="1:6">
      <c r="A33" s="44"/>
      <c r="B33" s="44" t="s">
        <v>291</v>
      </c>
      <c r="C33" s="44"/>
      <c r="D33" s="44"/>
      <c r="E33" s="44"/>
      <c r="F33" s="44"/>
    </row>
    <row r="34" spans="1:6">
      <c r="A34" s="44"/>
      <c r="B34" s="44" t="s">
        <v>287</v>
      </c>
      <c r="C34" s="44"/>
      <c r="D34" s="44"/>
      <c r="E34" s="44"/>
      <c r="F34" s="44"/>
    </row>
    <row r="35" spans="1:6">
      <c r="A35" s="44"/>
      <c r="B35" s="44" t="s">
        <v>289</v>
      </c>
      <c r="C35" s="44"/>
      <c r="D35" s="44"/>
      <c r="E35" s="44"/>
      <c r="F35" s="44"/>
    </row>
    <row r="36" spans="1:6">
      <c r="A36" s="44"/>
      <c r="B36" s="44" t="s">
        <v>290</v>
      </c>
      <c r="C36" s="44"/>
      <c r="D36" s="44"/>
      <c r="E36" s="44"/>
      <c r="F36" s="44"/>
    </row>
    <row r="37" spans="1:6">
      <c r="A37" s="44"/>
      <c r="B37" s="44" t="s">
        <v>292</v>
      </c>
      <c r="C37" s="44"/>
      <c r="D37" s="44"/>
      <c r="E37" s="44"/>
      <c r="F37" s="44"/>
    </row>
    <row r="38" spans="1:6">
      <c r="A38" s="44"/>
      <c r="B38" s="44" t="s">
        <v>293</v>
      </c>
      <c r="C38" s="44"/>
      <c r="D38" s="44"/>
      <c r="E38" s="44"/>
      <c r="F38" s="44"/>
    </row>
    <row r="39" spans="1:6">
      <c r="A39" s="44"/>
      <c r="B39" s="44" t="s">
        <v>294</v>
      </c>
      <c r="C39" s="44"/>
      <c r="D39" s="44"/>
      <c r="E39" s="44"/>
      <c r="F39" s="44"/>
    </row>
    <row r="40" spans="1:6">
      <c r="A40" s="44"/>
      <c r="B40" s="44"/>
      <c r="C40" s="44"/>
      <c r="D40" s="44"/>
      <c r="E40" s="44"/>
      <c r="F40" s="44"/>
    </row>
    <row r="41" spans="1:6">
      <c r="A41" s="44"/>
      <c r="B41" s="44"/>
      <c r="C41" s="44"/>
      <c r="D41" s="44"/>
      <c r="E41" s="44"/>
      <c r="F41" s="44"/>
    </row>
    <row r="42" spans="1:6">
      <c r="A42" s="44"/>
      <c r="B42" s="44"/>
      <c r="C42" s="44"/>
      <c r="D42" s="44"/>
      <c r="E42" s="44"/>
      <c r="F42" s="44"/>
    </row>
    <row r="43" spans="1:6">
      <c r="A43" s="44"/>
      <c r="B43" s="44"/>
      <c r="C43" s="44"/>
      <c r="D43" s="44"/>
      <c r="E43" s="44"/>
      <c r="F43" s="4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BJ67"/>
  <sheetViews>
    <sheetView tabSelected="1" topLeftCell="O1" zoomScaleNormal="100" workbookViewId="0">
      <selection activeCell="S61" sqref="S61"/>
    </sheetView>
  </sheetViews>
  <sheetFormatPr defaultRowHeight="12.75"/>
  <cols>
    <col min="1" max="1" width="4.5703125" customWidth="1"/>
    <col min="2" max="2" width="5.28515625" customWidth="1"/>
    <col min="3" max="3" width="66.42578125" customWidth="1"/>
    <col min="4" max="4" width="30.42578125" customWidth="1"/>
    <col min="5" max="5" width="15.85546875" customWidth="1"/>
    <col min="6" max="6" width="15.5703125" customWidth="1"/>
    <col min="7" max="7" width="3.140625" customWidth="1"/>
    <col min="8" max="8" width="63.28515625" customWidth="1"/>
    <col min="9" max="9" width="34.140625" customWidth="1"/>
    <col min="10" max="10" width="23.7109375" bestFit="1" customWidth="1"/>
    <col min="11" max="11" width="23.7109375" customWidth="1"/>
    <col min="12" max="12" width="3.140625" customWidth="1"/>
    <col min="13" max="13" width="63.7109375" customWidth="1"/>
    <col min="14" max="14" width="37.28515625" customWidth="1"/>
    <col min="15" max="16" width="26" customWidth="1"/>
    <col min="17" max="17" width="3.5703125" customWidth="1"/>
    <col min="18" max="18" width="62.85546875" customWidth="1"/>
    <col min="19" max="19" width="36" customWidth="1"/>
    <col min="20" max="21" width="21" customWidth="1"/>
    <col min="22" max="22" width="3.28515625" customWidth="1"/>
    <col min="23" max="23" width="64" customWidth="1"/>
    <col min="24" max="24" width="38.140625" customWidth="1"/>
    <col min="25" max="26" width="16.85546875" customWidth="1"/>
    <col min="27" max="27" width="3.140625" customWidth="1"/>
    <col min="28" max="28" width="67.85546875" customWidth="1"/>
    <col min="29" max="29" width="35.28515625" bestFit="1" customWidth="1"/>
    <col min="30" max="30" width="15" bestFit="1" customWidth="1"/>
    <col min="31" max="31" width="15" customWidth="1"/>
    <col min="33" max="33" width="65.140625" bestFit="1" customWidth="1"/>
    <col min="34" max="34" width="30.5703125" bestFit="1" customWidth="1"/>
    <col min="35" max="35" width="20.42578125" bestFit="1" customWidth="1"/>
    <col min="36" max="36" width="20.42578125" customWidth="1"/>
    <col min="37" max="37" width="3.140625" customWidth="1"/>
    <col min="38" max="38" width="3.28515625" customWidth="1"/>
    <col min="39" max="39" width="65.140625" bestFit="1" customWidth="1"/>
    <col min="40" max="40" width="31.5703125" bestFit="1" customWidth="1"/>
    <col min="41" max="42" width="20.5703125" customWidth="1"/>
    <col min="43" max="43" width="3.42578125" customWidth="1"/>
    <col min="44" max="44" width="65.140625" customWidth="1"/>
    <col min="45" max="45" width="28.28515625" customWidth="1"/>
    <col min="46" max="47" width="25.42578125" customWidth="1"/>
    <col min="48" max="48" width="3.42578125" customWidth="1"/>
    <col min="49" max="49" width="65.140625" bestFit="1" customWidth="1"/>
    <col min="50" max="50" width="26.5703125" bestFit="1" customWidth="1"/>
    <col min="51" max="51" width="16.5703125" bestFit="1" customWidth="1"/>
    <col min="52" max="52" width="15.5703125" customWidth="1"/>
    <col min="53" max="53" width="3.140625" customWidth="1"/>
    <col min="54" max="54" width="67.42578125" customWidth="1"/>
    <col min="55" max="55" width="27.42578125" customWidth="1"/>
    <col min="56" max="56" width="17.42578125" bestFit="1" customWidth="1"/>
    <col min="57" max="57" width="17.42578125" customWidth="1"/>
    <col min="58" max="58" width="4.7109375" customWidth="1"/>
    <col min="59" max="59" width="62.140625" customWidth="1"/>
    <col min="60" max="60" width="35.42578125" customWidth="1"/>
    <col min="61" max="62" width="15.42578125" customWidth="1"/>
  </cols>
  <sheetData>
    <row r="4" spans="3:62">
      <c r="C4" s="46" t="s">
        <v>399</v>
      </c>
    </row>
    <row r="5" spans="3:62">
      <c r="C5" s="46" t="s">
        <v>400</v>
      </c>
      <c r="N5" s="42"/>
    </row>
    <row r="8" spans="3:62" ht="13.5" thickBot="1">
      <c r="C8" s="95" t="s">
        <v>105</v>
      </c>
      <c r="H8" s="95" t="s">
        <v>106</v>
      </c>
      <c r="M8" s="95" t="s">
        <v>107</v>
      </c>
      <c r="R8" s="95" t="s">
        <v>108</v>
      </c>
      <c r="W8" s="95" t="s">
        <v>109</v>
      </c>
      <c r="AB8" s="95" t="s">
        <v>110</v>
      </c>
      <c r="AG8" s="95" t="s">
        <v>113</v>
      </c>
      <c r="AM8" s="95" t="s">
        <v>116</v>
      </c>
      <c r="AR8" s="95" t="s">
        <v>118</v>
      </c>
      <c r="AW8" s="95" t="s">
        <v>122</v>
      </c>
      <c r="BB8" s="95" t="s">
        <v>123</v>
      </c>
      <c r="BG8" s="95" t="s">
        <v>127</v>
      </c>
      <c r="BH8" s="46"/>
    </row>
    <row r="9" spans="3:62" ht="13.5" thickBot="1">
      <c r="C9" s="54" t="s">
        <v>97</v>
      </c>
      <c r="H9" s="53" t="s">
        <v>101</v>
      </c>
      <c r="M9" s="53" t="s">
        <v>378</v>
      </c>
      <c r="R9" s="53" t="s">
        <v>178</v>
      </c>
      <c r="W9" s="53" t="s">
        <v>103</v>
      </c>
      <c r="AB9" s="53" t="s">
        <v>104</v>
      </c>
      <c r="AG9" s="53" t="s">
        <v>111</v>
      </c>
      <c r="AM9" s="53" t="s">
        <v>114</v>
      </c>
      <c r="AR9" s="53" t="s">
        <v>220</v>
      </c>
      <c r="AW9" s="53" t="s">
        <v>117</v>
      </c>
      <c r="BB9" s="53" t="s">
        <v>119</v>
      </c>
      <c r="BG9" s="53" t="s">
        <v>124</v>
      </c>
      <c r="BH9" s="31"/>
    </row>
    <row r="10" spans="3:62" ht="13.5" thickBot="1"/>
    <row r="11" spans="3:62">
      <c r="C11" s="96" t="s">
        <v>96</v>
      </c>
      <c r="D11" s="97"/>
      <c r="E11" s="97"/>
      <c r="F11" s="97"/>
      <c r="G11" s="1"/>
      <c r="H11" s="103"/>
      <c r="I11" s="97"/>
      <c r="J11" s="97"/>
      <c r="K11" s="97"/>
      <c r="L11" s="1"/>
      <c r="M11" s="97"/>
      <c r="N11" s="97"/>
      <c r="O11" s="97"/>
      <c r="P11" s="97"/>
      <c r="Q11" s="1"/>
      <c r="R11" s="97"/>
      <c r="S11" s="97"/>
      <c r="T11" s="97"/>
      <c r="U11" s="97"/>
      <c r="V11" s="1"/>
      <c r="W11" s="97"/>
      <c r="X11" s="97"/>
      <c r="Y11" s="97"/>
      <c r="Z11" s="97"/>
      <c r="AB11" s="97"/>
      <c r="AC11" s="97"/>
      <c r="AD11" s="97"/>
      <c r="AE11" s="97"/>
      <c r="AG11" s="97"/>
      <c r="AH11" s="97"/>
      <c r="AI11" s="97"/>
      <c r="AJ11" s="97"/>
      <c r="AM11" s="97"/>
      <c r="AN11" s="97"/>
      <c r="AO11" s="97"/>
      <c r="AP11" s="97"/>
      <c r="AR11" s="97"/>
      <c r="AS11" s="97"/>
      <c r="AT11" s="97"/>
      <c r="AU11" s="97"/>
      <c r="AW11" s="97"/>
      <c r="AX11" s="97"/>
      <c r="AY11" s="97"/>
      <c r="AZ11" s="97"/>
      <c r="BB11" s="97"/>
      <c r="BC11" s="97"/>
      <c r="BD11" s="97"/>
      <c r="BE11" s="97"/>
      <c r="BG11" s="103"/>
      <c r="BH11" s="103"/>
      <c r="BI11" s="97"/>
      <c r="BJ11" s="97"/>
    </row>
    <row r="12" spans="3:62">
      <c r="C12" s="98" t="s">
        <v>28</v>
      </c>
      <c r="D12" s="99" t="s">
        <v>85</v>
      </c>
      <c r="E12" s="99" t="s">
        <v>86</v>
      </c>
      <c r="F12" s="99" t="s">
        <v>288</v>
      </c>
      <c r="G12" s="7"/>
      <c r="H12" s="108" t="s">
        <v>85</v>
      </c>
      <c r="I12" s="99" t="s">
        <v>85</v>
      </c>
      <c r="J12" s="99" t="s">
        <v>87</v>
      </c>
      <c r="K12" s="99" t="s">
        <v>288</v>
      </c>
      <c r="L12" s="4"/>
      <c r="M12" s="99" t="s">
        <v>85</v>
      </c>
      <c r="N12" s="99" t="s">
        <v>85</v>
      </c>
      <c r="O12" s="99" t="s">
        <v>87</v>
      </c>
      <c r="P12" s="99" t="s">
        <v>288</v>
      </c>
      <c r="Q12" s="7"/>
      <c r="R12" s="99" t="s">
        <v>85</v>
      </c>
      <c r="S12" s="99" t="s">
        <v>85</v>
      </c>
      <c r="T12" s="99" t="s">
        <v>87</v>
      </c>
      <c r="U12" s="99" t="s">
        <v>288</v>
      </c>
      <c r="V12" s="1"/>
      <c r="W12" s="99" t="s">
        <v>85</v>
      </c>
      <c r="X12" s="99" t="s">
        <v>85</v>
      </c>
      <c r="Y12" s="99" t="s">
        <v>87</v>
      </c>
      <c r="Z12" s="99" t="s">
        <v>288</v>
      </c>
      <c r="AB12" s="99" t="s">
        <v>85</v>
      </c>
      <c r="AC12" s="99" t="s">
        <v>85</v>
      </c>
      <c r="AD12" s="99" t="s">
        <v>87</v>
      </c>
      <c r="AE12" s="99" t="s">
        <v>288</v>
      </c>
      <c r="AG12" s="99" t="s">
        <v>85</v>
      </c>
      <c r="AH12" s="99" t="s">
        <v>85</v>
      </c>
      <c r="AI12" s="99" t="s">
        <v>87</v>
      </c>
      <c r="AJ12" s="99" t="s">
        <v>288</v>
      </c>
      <c r="AM12" s="99" t="s">
        <v>85</v>
      </c>
      <c r="AN12" s="99" t="s">
        <v>85</v>
      </c>
      <c r="AO12" s="99" t="s">
        <v>87</v>
      </c>
      <c r="AP12" s="99" t="s">
        <v>288</v>
      </c>
      <c r="AR12" s="99" t="s">
        <v>85</v>
      </c>
      <c r="AS12" s="99" t="s">
        <v>85</v>
      </c>
      <c r="AT12" s="99" t="s">
        <v>87</v>
      </c>
      <c r="AU12" s="99" t="s">
        <v>288</v>
      </c>
      <c r="AW12" s="99" t="s">
        <v>85</v>
      </c>
      <c r="AX12" s="99" t="s">
        <v>85</v>
      </c>
      <c r="AY12" s="99" t="s">
        <v>87</v>
      </c>
      <c r="AZ12" s="99" t="s">
        <v>288</v>
      </c>
      <c r="BB12" s="99" t="s">
        <v>85</v>
      </c>
      <c r="BC12" s="99" t="s">
        <v>85</v>
      </c>
      <c r="BD12" s="99" t="s">
        <v>87</v>
      </c>
      <c r="BE12" s="99" t="s">
        <v>288</v>
      </c>
      <c r="BG12" s="108" t="s">
        <v>85</v>
      </c>
      <c r="BH12" s="108" t="s">
        <v>85</v>
      </c>
      <c r="BI12" s="99" t="s">
        <v>87</v>
      </c>
      <c r="BJ12" s="99" t="s">
        <v>288</v>
      </c>
    </row>
    <row r="13" spans="3:62">
      <c r="C13" s="98" t="s">
        <v>29</v>
      </c>
      <c r="D13" s="100"/>
      <c r="E13" s="99" t="s">
        <v>33</v>
      </c>
      <c r="F13" s="99" t="s">
        <v>33</v>
      </c>
      <c r="G13" s="7"/>
      <c r="H13" s="108"/>
      <c r="I13" s="100"/>
      <c r="J13" s="99" t="s">
        <v>33</v>
      </c>
      <c r="K13" s="99" t="s">
        <v>33</v>
      </c>
      <c r="L13" s="4"/>
      <c r="M13" s="99"/>
      <c r="N13" s="100"/>
      <c r="O13" s="99" t="s">
        <v>33</v>
      </c>
      <c r="P13" s="99" t="s">
        <v>33</v>
      </c>
      <c r="Q13" s="7"/>
      <c r="R13" s="99"/>
      <c r="S13" s="100"/>
      <c r="T13" s="99" t="s">
        <v>33</v>
      </c>
      <c r="U13" s="99" t="s">
        <v>33</v>
      </c>
      <c r="V13" s="1"/>
      <c r="W13" s="99"/>
      <c r="X13" s="100"/>
      <c r="Y13" s="99" t="s">
        <v>33</v>
      </c>
      <c r="Z13" s="99" t="s">
        <v>33</v>
      </c>
      <c r="AB13" s="99"/>
      <c r="AC13" s="100"/>
      <c r="AD13" s="99" t="s">
        <v>33</v>
      </c>
      <c r="AE13" s="99" t="s">
        <v>33</v>
      </c>
      <c r="AG13" s="99"/>
      <c r="AH13" s="100"/>
      <c r="AI13" s="99" t="s">
        <v>33</v>
      </c>
      <c r="AJ13" s="99" t="s">
        <v>33</v>
      </c>
      <c r="AM13" s="99"/>
      <c r="AN13" s="100"/>
      <c r="AO13" s="99" t="s">
        <v>33</v>
      </c>
      <c r="AP13" s="99" t="s">
        <v>33</v>
      </c>
      <c r="AR13" s="99"/>
      <c r="AS13" s="100"/>
      <c r="AT13" s="99" t="s">
        <v>33</v>
      </c>
      <c r="AU13" s="99" t="s">
        <v>33</v>
      </c>
      <c r="AW13" s="99"/>
      <c r="AX13" s="100"/>
      <c r="AY13" s="99" t="s">
        <v>33</v>
      </c>
      <c r="AZ13" s="99" t="s">
        <v>33</v>
      </c>
      <c r="BB13" s="99"/>
      <c r="BC13" s="100"/>
      <c r="BD13" s="99" t="s">
        <v>33</v>
      </c>
      <c r="BE13" s="99" t="s">
        <v>33</v>
      </c>
      <c r="BG13" s="108"/>
      <c r="BH13" s="108"/>
      <c r="BI13" s="99" t="s">
        <v>33</v>
      </c>
      <c r="BJ13" s="99" t="s">
        <v>33</v>
      </c>
    </row>
    <row r="14" spans="3:62" ht="13.5" thickBot="1">
      <c r="C14" s="101" t="s">
        <v>30</v>
      </c>
      <c r="D14" s="102"/>
      <c r="E14" s="102"/>
      <c r="F14" s="102"/>
      <c r="G14" s="1"/>
      <c r="H14" s="105"/>
      <c r="I14" s="102"/>
      <c r="J14" s="102"/>
      <c r="K14" s="102"/>
      <c r="L14" s="1"/>
      <c r="M14" s="102"/>
      <c r="N14" s="102"/>
      <c r="O14" s="102"/>
      <c r="P14" s="102"/>
      <c r="Q14" s="1"/>
      <c r="R14" s="102"/>
      <c r="S14" s="102"/>
      <c r="T14" s="102"/>
      <c r="U14" s="102"/>
      <c r="V14" s="1"/>
      <c r="W14" s="102"/>
      <c r="X14" s="102"/>
      <c r="Y14" s="102"/>
      <c r="Z14" s="102"/>
      <c r="AB14" s="102"/>
      <c r="AC14" s="102"/>
      <c r="AD14" s="102"/>
      <c r="AE14" s="102"/>
      <c r="AG14" s="102"/>
      <c r="AH14" s="102"/>
      <c r="AI14" s="102"/>
      <c r="AJ14" s="102"/>
      <c r="AM14" s="102"/>
      <c r="AN14" s="102"/>
      <c r="AO14" s="102"/>
      <c r="AP14" s="102"/>
      <c r="AR14" s="102"/>
      <c r="AS14" s="102"/>
      <c r="AT14" s="102"/>
      <c r="AU14" s="102"/>
      <c r="AW14" s="102"/>
      <c r="AX14" s="102"/>
      <c r="AY14" s="102"/>
      <c r="AZ14" s="102"/>
      <c r="BB14" s="102"/>
      <c r="BC14" s="102"/>
      <c r="BD14" s="102"/>
      <c r="BE14" s="102"/>
      <c r="BG14" s="105"/>
      <c r="BH14" s="105"/>
      <c r="BI14" s="102"/>
      <c r="BJ14" s="102"/>
    </row>
    <row r="15" spans="3:62">
      <c r="C15" s="103"/>
      <c r="D15" s="104" t="s">
        <v>31</v>
      </c>
      <c r="E15" s="104" t="s">
        <v>31</v>
      </c>
      <c r="F15" s="104"/>
      <c r="G15" s="31"/>
      <c r="H15" s="109" t="s">
        <v>102</v>
      </c>
      <c r="I15" s="104" t="s">
        <v>88</v>
      </c>
      <c r="J15" s="104" t="s">
        <v>22</v>
      </c>
      <c r="K15" s="104"/>
      <c r="L15" s="31"/>
      <c r="M15" s="111" t="s">
        <v>177</v>
      </c>
      <c r="N15" s="104" t="s">
        <v>314</v>
      </c>
      <c r="O15" s="111" t="s">
        <v>32</v>
      </c>
      <c r="P15" s="104"/>
      <c r="Q15" s="31"/>
      <c r="R15" s="111" t="s">
        <v>180</v>
      </c>
      <c r="S15" s="104" t="s">
        <v>179</v>
      </c>
      <c r="T15" s="111" t="s">
        <v>181</v>
      </c>
      <c r="U15" s="104"/>
      <c r="V15" s="31"/>
      <c r="W15" s="104" t="s">
        <v>26</v>
      </c>
      <c r="X15" s="104" t="s">
        <v>89</v>
      </c>
      <c r="Y15" s="104" t="s">
        <v>26</v>
      </c>
      <c r="Z15" s="104"/>
      <c r="AB15" s="104" t="s">
        <v>26</v>
      </c>
      <c r="AC15" s="104" t="s">
        <v>90</v>
      </c>
      <c r="AD15" s="104" t="s">
        <v>26</v>
      </c>
      <c r="AE15" s="112"/>
      <c r="AG15" s="104" t="s">
        <v>112</v>
      </c>
      <c r="AH15" s="104" t="s">
        <v>23</v>
      </c>
      <c r="AI15" s="104" t="s">
        <v>23</v>
      </c>
      <c r="AJ15" s="112"/>
      <c r="AM15" s="104" t="s">
        <v>115</v>
      </c>
      <c r="AN15" s="104" t="s">
        <v>115</v>
      </c>
      <c r="AO15" s="104" t="s">
        <v>115</v>
      </c>
      <c r="AP15" s="112"/>
      <c r="AR15" s="104" t="s">
        <v>221</v>
      </c>
      <c r="AS15" s="104" t="s">
        <v>221</v>
      </c>
      <c r="AT15" s="104" t="s">
        <v>221</v>
      </c>
      <c r="AU15" s="112"/>
      <c r="AW15" s="104" t="s">
        <v>91</v>
      </c>
      <c r="AX15" s="104" t="s">
        <v>23</v>
      </c>
      <c r="AY15" s="104" t="s">
        <v>23</v>
      </c>
      <c r="AZ15" s="112"/>
      <c r="BB15" s="104" t="s">
        <v>120</v>
      </c>
      <c r="BC15" s="104" t="s">
        <v>23</v>
      </c>
      <c r="BD15" s="104" t="s">
        <v>23</v>
      </c>
      <c r="BE15" s="112"/>
      <c r="BG15" s="104" t="s">
        <v>125</v>
      </c>
      <c r="BH15" s="104"/>
      <c r="BI15" s="104" t="s">
        <v>25</v>
      </c>
      <c r="BJ15" s="112"/>
    </row>
    <row r="16" spans="3:62" ht="13.5" thickBot="1">
      <c r="C16" s="105"/>
      <c r="D16" s="106"/>
      <c r="E16" s="107"/>
      <c r="F16" s="107"/>
      <c r="G16" s="31"/>
      <c r="H16" s="110" t="s">
        <v>0</v>
      </c>
      <c r="I16" s="106" t="s">
        <v>0</v>
      </c>
      <c r="J16" s="106" t="s">
        <v>0</v>
      </c>
      <c r="K16" s="107"/>
      <c r="L16" s="7"/>
      <c r="M16" s="106"/>
      <c r="N16" s="106"/>
      <c r="O16" s="106" t="s">
        <v>315</v>
      </c>
      <c r="P16" s="107"/>
      <c r="Q16" s="7"/>
      <c r="R16" s="106"/>
      <c r="S16" s="106"/>
      <c r="T16" s="106"/>
      <c r="U16" s="107"/>
      <c r="V16" s="31"/>
      <c r="W16" s="106" t="s">
        <v>35</v>
      </c>
      <c r="X16" s="106" t="s">
        <v>35</v>
      </c>
      <c r="Y16" s="106" t="s">
        <v>35</v>
      </c>
      <c r="Z16" s="107"/>
      <c r="AB16" s="106" t="s">
        <v>34</v>
      </c>
      <c r="AC16" s="106"/>
      <c r="AD16" s="106" t="s">
        <v>34</v>
      </c>
      <c r="AE16" s="113"/>
      <c r="AG16" s="106"/>
      <c r="AH16" s="106" t="s">
        <v>24</v>
      </c>
      <c r="AI16" s="106" t="s">
        <v>24</v>
      </c>
      <c r="AJ16" s="113"/>
      <c r="AM16" s="106"/>
      <c r="AN16" s="106"/>
      <c r="AO16" s="106"/>
      <c r="AP16" s="113"/>
      <c r="AR16" s="106"/>
      <c r="AS16" s="106"/>
      <c r="AT16" s="106"/>
      <c r="AU16" s="113"/>
      <c r="AW16" s="106"/>
      <c r="AX16" s="106" t="s">
        <v>22</v>
      </c>
      <c r="AY16" s="106" t="s">
        <v>22</v>
      </c>
      <c r="AZ16" s="113"/>
      <c r="BB16" s="106"/>
      <c r="BC16" s="106" t="s">
        <v>121</v>
      </c>
      <c r="BD16" s="106" t="s">
        <v>121</v>
      </c>
      <c r="BE16" s="113"/>
      <c r="BG16" s="106" t="s">
        <v>126</v>
      </c>
      <c r="BH16" s="106"/>
      <c r="BI16" s="106" t="s">
        <v>22</v>
      </c>
      <c r="BJ16" s="113"/>
    </row>
    <row r="17" spans="3:62">
      <c r="C17" s="3"/>
      <c r="D17" s="32"/>
      <c r="E17" s="32"/>
      <c r="F17" s="32"/>
      <c r="G17" s="33"/>
      <c r="H17" s="56"/>
      <c r="I17" s="32"/>
      <c r="J17" s="32"/>
      <c r="K17" s="32"/>
      <c r="L17" s="33"/>
      <c r="M17" s="32"/>
      <c r="N17" s="32"/>
      <c r="O17" s="32"/>
      <c r="P17" s="32"/>
      <c r="Q17" s="33"/>
      <c r="R17" s="32"/>
      <c r="S17" s="32"/>
      <c r="T17" s="32"/>
      <c r="U17" s="32"/>
      <c r="V17" s="33"/>
      <c r="W17" s="11"/>
      <c r="X17" s="11"/>
      <c r="Y17" s="11"/>
      <c r="Z17" s="11"/>
      <c r="AB17" s="56"/>
      <c r="AC17" s="11"/>
      <c r="AD17" s="11"/>
      <c r="AE17" s="47"/>
      <c r="AG17" s="11"/>
      <c r="AH17" s="11"/>
      <c r="AI17" s="11"/>
      <c r="AJ17" s="47"/>
      <c r="AM17" s="11"/>
      <c r="AN17" s="11"/>
      <c r="AO17" s="47"/>
      <c r="AP17" s="47"/>
      <c r="AR17" s="11"/>
      <c r="AS17" s="11"/>
      <c r="AT17" s="11"/>
      <c r="AU17" s="47"/>
      <c r="AW17" s="11"/>
      <c r="AX17" s="11"/>
      <c r="AY17" s="11"/>
      <c r="AZ17" s="47"/>
      <c r="BB17" s="11"/>
      <c r="BC17" s="11"/>
      <c r="BD17" s="11"/>
      <c r="BE17" s="47"/>
      <c r="BG17" s="11"/>
      <c r="BH17" s="11"/>
      <c r="BI17" s="11"/>
      <c r="BJ17" s="47"/>
    </row>
    <row r="18" spans="3:62">
      <c r="C18" s="3"/>
      <c r="D18" s="12"/>
      <c r="E18" s="12"/>
      <c r="F18" s="12"/>
      <c r="G18" s="22"/>
      <c r="H18" s="55"/>
      <c r="I18" s="12"/>
      <c r="J18" s="12"/>
      <c r="K18" s="12"/>
      <c r="L18" s="34"/>
      <c r="M18" s="13"/>
      <c r="N18" s="12"/>
      <c r="O18" s="13"/>
      <c r="P18" s="12"/>
      <c r="Q18" s="35"/>
      <c r="R18" s="13"/>
      <c r="S18" s="12"/>
      <c r="T18" s="13"/>
      <c r="U18" s="12"/>
      <c r="V18" s="35"/>
      <c r="W18" s="13"/>
      <c r="X18" s="12"/>
      <c r="Y18" s="12"/>
      <c r="Z18" s="12"/>
      <c r="AB18" s="57"/>
      <c r="AC18" s="12"/>
      <c r="AD18" s="12"/>
      <c r="AE18" s="48"/>
      <c r="AG18" s="13"/>
      <c r="AH18" s="12"/>
      <c r="AI18" s="13"/>
      <c r="AJ18" s="48"/>
      <c r="AM18" s="13"/>
      <c r="AN18" s="12"/>
      <c r="AO18" s="48"/>
      <c r="AP18" s="48"/>
      <c r="AR18" s="13"/>
      <c r="AS18" s="12"/>
      <c r="AT18" s="12"/>
      <c r="AU18" s="48"/>
      <c r="AW18" s="13"/>
      <c r="AX18" s="12"/>
      <c r="AY18" s="12"/>
      <c r="AZ18" s="48"/>
      <c r="BB18" s="13"/>
      <c r="BC18" s="12"/>
      <c r="BD18" s="12"/>
      <c r="BE18" s="48"/>
      <c r="BG18" s="12"/>
      <c r="BH18" s="12"/>
      <c r="BI18" s="12"/>
      <c r="BJ18" s="48"/>
    </row>
    <row r="19" spans="3:62">
      <c r="C19" s="3" t="s">
        <v>36</v>
      </c>
      <c r="D19" s="37" t="s">
        <v>296</v>
      </c>
      <c r="E19" s="72"/>
      <c r="F19" s="37"/>
      <c r="G19" s="36"/>
      <c r="H19" s="3" t="s">
        <v>36</v>
      </c>
      <c r="I19" s="37" t="s">
        <v>156</v>
      </c>
      <c r="J19" s="72"/>
      <c r="K19" s="37"/>
      <c r="L19" s="18"/>
      <c r="M19" s="3" t="s">
        <v>36</v>
      </c>
      <c r="N19" s="37" t="s">
        <v>373</v>
      </c>
      <c r="O19" s="72"/>
      <c r="P19" s="37"/>
      <c r="Q19" s="36"/>
      <c r="R19" s="10" t="s">
        <v>36</v>
      </c>
      <c r="S19" s="37" t="s">
        <v>374</v>
      </c>
      <c r="T19" s="72"/>
      <c r="U19" s="37"/>
      <c r="V19" s="16"/>
      <c r="W19" s="10" t="s">
        <v>36</v>
      </c>
      <c r="X19" s="37" t="s">
        <v>386</v>
      </c>
      <c r="Y19" s="85"/>
      <c r="Z19" s="37"/>
      <c r="AB19" s="3" t="s">
        <v>36</v>
      </c>
      <c r="AC19" s="37" t="s">
        <v>210</v>
      </c>
      <c r="AD19" s="85"/>
      <c r="AE19" s="49"/>
      <c r="AG19" s="10" t="s">
        <v>36</v>
      </c>
      <c r="AH19" s="37" t="s">
        <v>362</v>
      </c>
      <c r="AI19" s="72"/>
      <c r="AJ19" s="49"/>
      <c r="AM19" s="10" t="s">
        <v>36</v>
      </c>
      <c r="AN19" s="37" t="s">
        <v>257</v>
      </c>
      <c r="AO19" s="72"/>
      <c r="AP19" s="49"/>
      <c r="AR19" s="10" t="s">
        <v>36</v>
      </c>
      <c r="AS19" s="37" t="s">
        <v>257</v>
      </c>
      <c r="AT19" s="72"/>
      <c r="AU19" s="49"/>
      <c r="AW19" s="10" t="s">
        <v>36</v>
      </c>
      <c r="AX19" s="37" t="s">
        <v>265</v>
      </c>
      <c r="AY19" s="72"/>
      <c r="AZ19" s="49"/>
      <c r="BB19" s="10" t="s">
        <v>36</v>
      </c>
      <c r="BC19" s="37" t="s">
        <v>281</v>
      </c>
      <c r="BD19" s="72"/>
      <c r="BE19" s="49"/>
      <c r="BG19" s="10" t="s">
        <v>36</v>
      </c>
      <c r="BH19" s="37" t="s">
        <v>156</v>
      </c>
      <c r="BI19" s="72" t="e">
        <f>SUM(#REF!+#REF!)/(#REF!+#REF!)</f>
        <v>#REF!</v>
      </c>
      <c r="BJ19" s="49"/>
    </row>
    <row r="20" spans="3:62">
      <c r="C20" s="3" t="s">
        <v>37</v>
      </c>
      <c r="D20" s="19" t="s">
        <v>167</v>
      </c>
      <c r="E20" s="73"/>
      <c r="F20" s="37"/>
      <c r="G20" s="36"/>
      <c r="H20" s="3" t="s">
        <v>182</v>
      </c>
      <c r="I20" s="19" t="s">
        <v>155</v>
      </c>
      <c r="J20" s="73"/>
      <c r="K20" s="37"/>
      <c r="L20" s="18"/>
      <c r="M20" s="3" t="s">
        <v>333</v>
      </c>
      <c r="N20" s="19" t="s">
        <v>325</v>
      </c>
      <c r="O20" s="73"/>
      <c r="P20" s="37"/>
      <c r="Q20" s="36"/>
      <c r="R20" s="3" t="s">
        <v>326</v>
      </c>
      <c r="S20" s="19" t="s">
        <v>325</v>
      </c>
      <c r="T20" s="73"/>
      <c r="U20" s="37"/>
      <c r="V20" s="16"/>
      <c r="W20" s="10" t="s">
        <v>37</v>
      </c>
      <c r="X20" s="19" t="s">
        <v>155</v>
      </c>
      <c r="Y20" s="37"/>
      <c r="Z20" s="37"/>
      <c r="AB20" s="3" t="s">
        <v>37</v>
      </c>
      <c r="AC20" s="19" t="s">
        <v>209</v>
      </c>
      <c r="AD20" s="37"/>
      <c r="AE20" s="49"/>
      <c r="AG20" s="10" t="s">
        <v>37</v>
      </c>
      <c r="AH20" s="37" t="s">
        <v>363</v>
      </c>
      <c r="AI20" s="73"/>
      <c r="AJ20" s="49"/>
      <c r="AM20" s="10" t="s">
        <v>327</v>
      </c>
      <c r="AN20" s="65" t="s">
        <v>328</v>
      </c>
      <c r="AO20" s="72"/>
      <c r="AP20" s="49"/>
      <c r="AR20" s="10" t="s">
        <v>37</v>
      </c>
      <c r="AS20" s="66" t="s">
        <v>345</v>
      </c>
      <c r="AT20" s="73"/>
      <c r="AU20" s="49"/>
      <c r="AW20" s="10" t="s">
        <v>37</v>
      </c>
      <c r="AX20" s="37" t="s">
        <v>167</v>
      </c>
      <c r="AY20" s="73"/>
      <c r="AZ20" s="49"/>
      <c r="BB20" s="10" t="s">
        <v>37</v>
      </c>
      <c r="BC20" s="37" t="s">
        <v>249</v>
      </c>
      <c r="BD20" s="73"/>
      <c r="BE20" s="49"/>
      <c r="BG20" s="10" t="s">
        <v>37</v>
      </c>
      <c r="BH20" s="19" t="s">
        <v>155</v>
      </c>
      <c r="BI20" s="75" t="e">
        <f>SUM(#REF!+#REF!)/(#REF!+#REF!)</f>
        <v>#REF!</v>
      </c>
      <c r="BJ20" s="49"/>
    </row>
    <row r="21" spans="3:62">
      <c r="C21" s="3" t="s">
        <v>297</v>
      </c>
      <c r="D21" s="19">
        <v>100000</v>
      </c>
      <c r="E21" s="73"/>
      <c r="F21" s="37"/>
      <c r="G21" s="36"/>
      <c r="H21" s="3" t="s">
        <v>38</v>
      </c>
      <c r="I21" s="19" t="s">
        <v>139</v>
      </c>
      <c r="J21" s="73"/>
      <c r="K21" s="37"/>
      <c r="L21" s="18"/>
      <c r="M21" s="3" t="s">
        <v>38</v>
      </c>
      <c r="N21" s="19" t="s">
        <v>393</v>
      </c>
      <c r="O21" s="73"/>
      <c r="P21" s="37"/>
      <c r="Q21" s="36"/>
      <c r="R21" s="10" t="s">
        <v>38</v>
      </c>
      <c r="S21" s="19" t="s">
        <v>183</v>
      </c>
      <c r="T21" s="73"/>
      <c r="U21" s="37"/>
      <c r="V21" s="16"/>
      <c r="W21" s="10" t="s">
        <v>38</v>
      </c>
      <c r="X21" s="19" t="s">
        <v>157</v>
      </c>
      <c r="Y21" s="37"/>
      <c r="Z21" s="37"/>
      <c r="AB21" s="3" t="s">
        <v>38</v>
      </c>
      <c r="AC21" s="19" t="s">
        <v>157</v>
      </c>
      <c r="AD21" s="37"/>
      <c r="AE21" s="49"/>
      <c r="AG21" s="10" t="s">
        <v>38</v>
      </c>
      <c r="AH21" s="138"/>
      <c r="AI21" s="138"/>
      <c r="AJ21" s="139"/>
      <c r="AM21" s="10" t="s">
        <v>38</v>
      </c>
      <c r="AN21" s="37" t="s">
        <v>387</v>
      </c>
      <c r="AO21" s="73"/>
      <c r="AP21" s="49"/>
      <c r="AR21" s="10" t="s">
        <v>38</v>
      </c>
      <c r="AS21" s="65">
        <v>80000</v>
      </c>
      <c r="AT21" s="73"/>
      <c r="AU21" s="49"/>
      <c r="AW21" s="10" t="s">
        <v>38</v>
      </c>
      <c r="AX21" s="37" t="s">
        <v>267</v>
      </c>
      <c r="AY21" s="73"/>
      <c r="AZ21" s="49"/>
      <c r="BB21" s="10" t="s">
        <v>38</v>
      </c>
      <c r="BC21" s="138"/>
      <c r="BD21" s="138"/>
      <c r="BE21" s="139"/>
      <c r="BG21" s="10" t="s">
        <v>38</v>
      </c>
      <c r="BH21" s="19" t="s">
        <v>224</v>
      </c>
      <c r="BI21" s="75" t="e">
        <f>SUM(#REF!+#REF!)/(#REF!+#REF!)</f>
        <v>#REF!</v>
      </c>
      <c r="BJ21" s="49"/>
    </row>
    <row r="22" spans="3:62">
      <c r="C22" s="3" t="s">
        <v>39</v>
      </c>
      <c r="D22" s="12" t="s">
        <v>401</v>
      </c>
      <c r="E22" s="68"/>
      <c r="F22" s="12"/>
      <c r="G22" s="22"/>
      <c r="H22" s="3" t="s">
        <v>39</v>
      </c>
      <c r="I22" s="12" t="s">
        <v>389</v>
      </c>
      <c r="J22" s="68"/>
      <c r="K22" s="12"/>
      <c r="L22" s="38"/>
      <c r="M22" s="3" t="s">
        <v>39</v>
      </c>
      <c r="N22" s="12" t="s">
        <v>157</v>
      </c>
      <c r="O22" s="12"/>
      <c r="P22" s="12"/>
      <c r="Q22" s="22"/>
      <c r="R22" s="10" t="s">
        <v>39</v>
      </c>
      <c r="S22" s="12" t="s">
        <v>157</v>
      </c>
      <c r="T22" s="12"/>
      <c r="U22" s="12"/>
      <c r="V22" s="39"/>
      <c r="W22" s="10" t="s">
        <v>39</v>
      </c>
      <c r="X22" s="12" t="s">
        <v>385</v>
      </c>
      <c r="Y22" s="12"/>
      <c r="Z22" s="12"/>
      <c r="AB22" s="3" t="s">
        <v>39</v>
      </c>
      <c r="AC22" s="12" t="s">
        <v>388</v>
      </c>
      <c r="AD22" s="12"/>
      <c r="AE22" s="48"/>
      <c r="AG22" s="10" t="s">
        <v>39</v>
      </c>
      <c r="AH22" s="12" t="s">
        <v>364</v>
      </c>
      <c r="AI22" s="68"/>
      <c r="AJ22" s="48"/>
      <c r="AM22" s="10" t="s">
        <v>39</v>
      </c>
      <c r="AN22" s="119"/>
      <c r="AO22" s="119"/>
      <c r="AP22" s="145"/>
      <c r="AR22" s="10" t="s">
        <v>39</v>
      </c>
      <c r="AS22" s="119"/>
      <c r="AT22" s="119"/>
      <c r="AU22" s="145"/>
      <c r="AW22" s="10" t="s">
        <v>39</v>
      </c>
      <c r="AX22" s="12" t="s">
        <v>266</v>
      </c>
      <c r="AY22" s="68"/>
      <c r="AZ22" s="48"/>
      <c r="BB22" s="10" t="s">
        <v>39</v>
      </c>
      <c r="BC22" s="12" t="s">
        <v>250</v>
      </c>
      <c r="BD22" s="68"/>
      <c r="BE22" s="48"/>
      <c r="BG22" s="10" t="s">
        <v>39</v>
      </c>
      <c r="BH22" s="12" t="s">
        <v>157</v>
      </c>
      <c r="BI22" s="66" t="s">
        <v>157</v>
      </c>
      <c r="BJ22" s="48"/>
    </row>
    <row r="23" spans="3:62">
      <c r="C23" s="3" t="s">
        <v>300</v>
      </c>
      <c r="D23" s="15" t="s">
        <v>402</v>
      </c>
      <c r="E23" s="68"/>
      <c r="F23" s="15"/>
      <c r="G23" s="18"/>
      <c r="H23" s="3" t="s">
        <v>140</v>
      </c>
      <c r="I23" s="12">
        <v>6800</v>
      </c>
      <c r="J23" s="68"/>
      <c r="K23" s="15"/>
      <c r="L23" s="22"/>
      <c r="M23" s="3" t="s">
        <v>40</v>
      </c>
      <c r="N23" s="15" t="s">
        <v>397</v>
      </c>
      <c r="O23" s="66"/>
      <c r="P23" s="15"/>
      <c r="Q23" s="18"/>
      <c r="R23" s="10" t="s">
        <v>40</v>
      </c>
      <c r="S23" s="15" t="s">
        <v>157</v>
      </c>
      <c r="T23" s="15"/>
      <c r="U23" s="15"/>
      <c r="V23" s="18"/>
      <c r="W23" s="3" t="s">
        <v>300</v>
      </c>
      <c r="X23" s="132"/>
      <c r="Y23" s="119"/>
      <c r="Z23" s="118"/>
      <c r="AB23" s="3" t="s">
        <v>300</v>
      </c>
      <c r="AC23" s="119"/>
      <c r="AD23" s="119"/>
      <c r="AE23" s="116"/>
      <c r="AG23" s="10" t="s">
        <v>40</v>
      </c>
      <c r="AH23" s="140"/>
      <c r="AI23" s="119"/>
      <c r="AJ23" s="116"/>
      <c r="AM23" s="10" t="s">
        <v>40</v>
      </c>
      <c r="AN23" s="15" t="s">
        <v>261</v>
      </c>
      <c r="AO23" s="66"/>
      <c r="AP23" s="30"/>
      <c r="AR23" s="10" t="s">
        <v>40</v>
      </c>
      <c r="AS23" s="119"/>
      <c r="AT23" s="118"/>
      <c r="AU23" s="116"/>
      <c r="AW23" s="10" t="s">
        <v>40</v>
      </c>
      <c r="AX23" s="118"/>
      <c r="AY23" s="118"/>
      <c r="AZ23" s="116"/>
      <c r="BB23" s="10" t="s">
        <v>40</v>
      </c>
      <c r="BC23" s="118"/>
      <c r="BD23" s="118"/>
      <c r="BE23" s="116"/>
      <c r="BG23" s="10" t="s">
        <v>40</v>
      </c>
      <c r="BH23" s="15" t="s">
        <v>157</v>
      </c>
      <c r="BI23" s="15" t="s">
        <v>157</v>
      </c>
      <c r="BJ23" s="30"/>
    </row>
    <row r="24" spans="3:62">
      <c r="C24" s="3" t="s">
        <v>299</v>
      </c>
      <c r="D24" s="15" t="s">
        <v>402</v>
      </c>
      <c r="E24" s="69"/>
      <c r="F24" s="15"/>
      <c r="G24" s="18"/>
      <c r="H24" s="3" t="s">
        <v>299</v>
      </c>
      <c r="I24" s="119"/>
      <c r="J24" s="120"/>
      <c r="K24" s="118"/>
      <c r="L24" s="18"/>
      <c r="M24" s="3" t="s">
        <v>299</v>
      </c>
      <c r="N24" s="15" t="s">
        <v>157</v>
      </c>
      <c r="O24" s="66"/>
      <c r="P24" s="15"/>
      <c r="Q24" s="18"/>
      <c r="R24" s="3" t="s">
        <v>299</v>
      </c>
      <c r="S24" s="15" t="s">
        <v>316</v>
      </c>
      <c r="T24" s="69"/>
      <c r="U24" s="15"/>
      <c r="V24" s="18"/>
      <c r="W24" s="3" t="s">
        <v>299</v>
      </c>
      <c r="X24" s="133"/>
      <c r="Y24" s="134"/>
      <c r="Z24" s="118"/>
      <c r="AB24" s="3" t="s">
        <v>299</v>
      </c>
      <c r="AC24" s="119"/>
      <c r="AD24" s="134"/>
      <c r="AE24" s="116"/>
      <c r="AG24" s="3" t="s">
        <v>299</v>
      </c>
      <c r="AH24" s="140"/>
      <c r="AI24" s="120"/>
      <c r="AJ24" s="116"/>
      <c r="AM24" s="3" t="s">
        <v>299</v>
      </c>
      <c r="AN24" s="148"/>
      <c r="AO24" s="149"/>
      <c r="AP24" s="116"/>
      <c r="AR24" s="3" t="s">
        <v>299</v>
      </c>
      <c r="AS24" s="119"/>
      <c r="AT24" s="118"/>
      <c r="AU24" s="116"/>
      <c r="AW24" s="3" t="s">
        <v>299</v>
      </c>
      <c r="AX24" s="118"/>
      <c r="AY24" s="118"/>
      <c r="AZ24" s="116"/>
      <c r="BB24" s="3" t="s">
        <v>299</v>
      </c>
      <c r="BC24" s="118"/>
      <c r="BD24" s="118"/>
      <c r="BE24" s="116"/>
      <c r="BG24" s="3" t="s">
        <v>299</v>
      </c>
      <c r="BH24" s="63" t="s">
        <v>197</v>
      </c>
      <c r="BI24" s="90" t="e">
        <f>SUM(#REF!)/#REF!</f>
        <v>#REF!</v>
      </c>
      <c r="BJ24" s="30"/>
    </row>
    <row r="25" spans="3:62">
      <c r="C25" s="3" t="s">
        <v>403</v>
      </c>
      <c r="D25" s="15" t="s">
        <v>142</v>
      </c>
      <c r="E25" s="69"/>
      <c r="F25" s="15"/>
      <c r="G25" s="18"/>
      <c r="H25" s="3" t="s">
        <v>141</v>
      </c>
      <c r="I25" s="118"/>
      <c r="J25" s="120"/>
      <c r="K25" s="118"/>
      <c r="L25" s="40"/>
      <c r="M25" s="3" t="s">
        <v>41</v>
      </c>
      <c r="N25" s="15" t="s">
        <v>142</v>
      </c>
      <c r="O25" s="21"/>
      <c r="P25" s="15"/>
      <c r="Q25" s="18"/>
      <c r="R25" s="10" t="s">
        <v>184</v>
      </c>
      <c r="S25" s="15" t="s">
        <v>381</v>
      </c>
      <c r="T25" s="21"/>
      <c r="U25" s="15"/>
      <c r="V25" s="22"/>
      <c r="W25" s="10" t="s">
        <v>41</v>
      </c>
      <c r="X25" s="118"/>
      <c r="Y25" s="120"/>
      <c r="Z25" s="118"/>
      <c r="AB25" s="3" t="s">
        <v>41</v>
      </c>
      <c r="AC25" s="15" t="s">
        <v>195</v>
      </c>
      <c r="AD25" s="20"/>
      <c r="AE25" s="30"/>
      <c r="AG25" s="10" t="s">
        <v>41</v>
      </c>
      <c r="AH25" s="118"/>
      <c r="AI25" s="120"/>
      <c r="AJ25" s="116"/>
      <c r="AM25" s="10" t="s">
        <v>41</v>
      </c>
      <c r="AN25" s="15" t="s">
        <v>352</v>
      </c>
      <c r="AO25" s="21"/>
      <c r="AP25" s="30"/>
      <c r="AR25" s="10" t="s">
        <v>41</v>
      </c>
      <c r="AS25" s="118"/>
      <c r="AT25" s="118"/>
      <c r="AU25" s="116"/>
      <c r="AW25" s="10" t="s">
        <v>41</v>
      </c>
      <c r="AX25" s="118"/>
      <c r="AY25" s="118"/>
      <c r="AZ25" s="116"/>
      <c r="BB25" s="10" t="s">
        <v>41</v>
      </c>
      <c r="BC25" s="118"/>
      <c r="BD25" s="118"/>
      <c r="BE25" s="116"/>
      <c r="BG25" s="10" t="s">
        <v>41</v>
      </c>
      <c r="BH25" s="15" t="s">
        <v>142</v>
      </c>
      <c r="BI25" s="21" t="e">
        <f>SUM((#REF!)/(#REF!+#REF!))</f>
        <v>#REF!</v>
      </c>
      <c r="BJ25" s="30"/>
    </row>
    <row r="26" spans="3:62">
      <c r="C26" s="3" t="s">
        <v>42</v>
      </c>
      <c r="D26" s="15" t="s">
        <v>128</v>
      </c>
      <c r="E26" s="74"/>
      <c r="F26" s="15"/>
      <c r="G26" s="18"/>
      <c r="H26" s="3" t="s">
        <v>42</v>
      </c>
      <c r="I26" s="118"/>
      <c r="J26" s="118"/>
      <c r="K26" s="118"/>
      <c r="L26" s="18"/>
      <c r="M26" s="3" t="s">
        <v>42</v>
      </c>
      <c r="N26" s="15" t="s">
        <v>128</v>
      </c>
      <c r="O26" s="74"/>
      <c r="P26" s="15"/>
      <c r="Q26" s="18"/>
      <c r="R26" s="10" t="s">
        <v>42</v>
      </c>
      <c r="S26" s="15" t="s">
        <v>128</v>
      </c>
      <c r="T26" s="74"/>
      <c r="U26" s="15"/>
      <c r="V26" s="18"/>
      <c r="W26" s="10" t="s">
        <v>42</v>
      </c>
      <c r="X26" s="118"/>
      <c r="Y26" s="118"/>
      <c r="Z26" s="118"/>
      <c r="AB26" s="3" t="s">
        <v>42</v>
      </c>
      <c r="AC26" s="118"/>
      <c r="AD26" s="118"/>
      <c r="AE26" s="116"/>
      <c r="AG26" s="10" t="s">
        <v>42</v>
      </c>
      <c r="AH26" s="118"/>
      <c r="AI26" s="118"/>
      <c r="AJ26" s="116"/>
      <c r="AM26" s="10" t="s">
        <v>42</v>
      </c>
      <c r="AN26" s="15" t="s">
        <v>353</v>
      </c>
      <c r="AO26" s="74"/>
      <c r="AP26" s="30"/>
      <c r="AR26" s="10" t="s">
        <v>42</v>
      </c>
      <c r="AS26" s="118"/>
      <c r="AT26" s="118"/>
      <c r="AU26" s="116"/>
      <c r="AW26" s="10" t="s">
        <v>42</v>
      </c>
      <c r="AX26" s="118"/>
      <c r="AY26" s="118"/>
      <c r="AZ26" s="116"/>
      <c r="BB26" s="10" t="s">
        <v>42</v>
      </c>
      <c r="BC26" s="118"/>
      <c r="BD26" s="118"/>
      <c r="BE26" s="116"/>
      <c r="BG26" s="10" t="s">
        <v>42</v>
      </c>
      <c r="BH26" s="15" t="s">
        <v>128</v>
      </c>
      <c r="BI26" s="74" t="e">
        <f>SUM(#REF!)/(#REF!)</f>
        <v>#REF!</v>
      </c>
      <c r="BJ26" s="30"/>
    </row>
    <row r="27" spans="3:62">
      <c r="C27" s="3" t="s">
        <v>43</v>
      </c>
      <c r="D27" s="15" t="s">
        <v>298</v>
      </c>
      <c r="E27" s="75"/>
      <c r="F27" s="15"/>
      <c r="G27" s="18"/>
      <c r="H27" s="3" t="s">
        <v>43</v>
      </c>
      <c r="I27" s="118"/>
      <c r="J27" s="118"/>
      <c r="K27" s="118"/>
      <c r="L27" s="18"/>
      <c r="M27" s="3" t="s">
        <v>43</v>
      </c>
      <c r="N27" s="15" t="s">
        <v>394</v>
      </c>
      <c r="O27" s="66"/>
      <c r="P27" s="15"/>
      <c r="Q27" s="18"/>
      <c r="R27" s="10" t="s">
        <v>318</v>
      </c>
      <c r="S27" s="118"/>
      <c r="T27" s="127"/>
      <c r="U27" s="118"/>
      <c r="V27" s="18"/>
      <c r="W27" s="10" t="s">
        <v>43</v>
      </c>
      <c r="X27" s="118"/>
      <c r="Y27" s="118"/>
      <c r="Z27" s="118"/>
      <c r="AB27" s="3" t="s">
        <v>43</v>
      </c>
      <c r="AC27" s="118"/>
      <c r="AD27" s="118"/>
      <c r="AE27" s="116"/>
      <c r="AG27" s="10" t="s">
        <v>43</v>
      </c>
      <c r="AH27" s="118"/>
      <c r="AI27" s="118"/>
      <c r="AJ27" s="116"/>
      <c r="AM27" s="10" t="s">
        <v>43</v>
      </c>
      <c r="AN27" s="84" t="s">
        <v>354</v>
      </c>
      <c r="AO27" s="66"/>
      <c r="AP27" s="30"/>
      <c r="AR27" s="10" t="s">
        <v>43</v>
      </c>
      <c r="AS27" s="118"/>
      <c r="AT27" s="118"/>
      <c r="AU27" s="116"/>
      <c r="AW27" s="10" t="s">
        <v>43</v>
      </c>
      <c r="AX27" s="118"/>
      <c r="AY27" s="118"/>
      <c r="AZ27" s="116"/>
      <c r="BB27" s="10" t="s">
        <v>43</v>
      </c>
      <c r="BC27" s="118"/>
      <c r="BD27" s="118"/>
      <c r="BE27" s="116"/>
      <c r="BG27" s="10" t="s">
        <v>43</v>
      </c>
      <c r="BH27" s="66" t="s">
        <v>157</v>
      </c>
      <c r="BI27" s="66" t="s">
        <v>157</v>
      </c>
      <c r="BJ27" s="30"/>
    </row>
    <row r="28" spans="3:62">
      <c r="C28" s="3" t="s">
        <v>301</v>
      </c>
      <c r="D28" s="15" t="s">
        <v>58</v>
      </c>
      <c r="E28" s="74"/>
      <c r="F28" s="15"/>
      <c r="G28" s="18"/>
      <c r="H28" s="3" t="s">
        <v>44</v>
      </c>
      <c r="I28" s="118"/>
      <c r="J28" s="118"/>
      <c r="K28" s="118"/>
      <c r="L28" s="18"/>
      <c r="M28" s="3" t="s">
        <v>44</v>
      </c>
      <c r="N28" s="15" t="s">
        <v>157</v>
      </c>
      <c r="O28" s="15"/>
      <c r="P28" s="15"/>
      <c r="Q28" s="18"/>
      <c r="R28" s="10" t="s">
        <v>44</v>
      </c>
      <c r="S28" s="118"/>
      <c r="T28" s="118"/>
      <c r="U28" s="118"/>
      <c r="V28" s="18"/>
      <c r="W28" s="10" t="s">
        <v>44</v>
      </c>
      <c r="X28" s="118"/>
      <c r="Y28" s="118"/>
      <c r="Z28" s="118"/>
      <c r="AB28" s="3" t="s">
        <v>44</v>
      </c>
      <c r="AC28" s="118"/>
      <c r="AD28" s="118"/>
      <c r="AE28" s="116"/>
      <c r="AG28" s="10" t="s">
        <v>44</v>
      </c>
      <c r="AH28" s="118"/>
      <c r="AI28" s="118"/>
      <c r="AJ28" s="116"/>
      <c r="AM28" s="10" t="s">
        <v>44</v>
      </c>
      <c r="AN28" s="140"/>
      <c r="AO28" s="150"/>
      <c r="AP28" s="116"/>
      <c r="AR28" s="10" t="s">
        <v>44</v>
      </c>
      <c r="AS28" s="118"/>
      <c r="AT28" s="118"/>
      <c r="AU28" s="116"/>
      <c r="AW28" s="10" t="s">
        <v>44</v>
      </c>
      <c r="AX28" s="118"/>
      <c r="AY28" s="118"/>
      <c r="AZ28" s="116"/>
      <c r="BB28" s="10" t="s">
        <v>44</v>
      </c>
      <c r="BC28" s="118"/>
      <c r="BD28" s="118"/>
      <c r="BE28" s="116"/>
      <c r="BG28" s="10" t="s">
        <v>44</v>
      </c>
      <c r="BH28" s="15" t="s">
        <v>225</v>
      </c>
      <c r="BI28" s="74" t="e">
        <f>SUM(#REF!)/(#REF!)</f>
        <v>#REF!</v>
      </c>
      <c r="BJ28" s="30"/>
    </row>
    <row r="29" spans="3:62">
      <c r="C29" s="3" t="s">
        <v>45</v>
      </c>
      <c r="D29" s="15" t="s">
        <v>332</v>
      </c>
      <c r="E29" s="75"/>
      <c r="F29" s="15"/>
      <c r="G29" s="18"/>
      <c r="H29" s="3" t="s">
        <v>45</v>
      </c>
      <c r="I29" s="118"/>
      <c r="J29" s="118"/>
      <c r="K29" s="118"/>
      <c r="L29" s="18"/>
      <c r="M29" s="3" t="s">
        <v>45</v>
      </c>
      <c r="N29" s="15" t="s">
        <v>321</v>
      </c>
      <c r="O29" s="66"/>
      <c r="P29" s="15"/>
      <c r="Q29" s="18"/>
      <c r="R29" s="10" t="s">
        <v>320</v>
      </c>
      <c r="S29" s="15" t="s">
        <v>319</v>
      </c>
      <c r="T29" s="66"/>
      <c r="U29" s="15"/>
      <c r="V29" s="18"/>
      <c r="W29" s="10" t="s">
        <v>45</v>
      </c>
      <c r="X29" s="118"/>
      <c r="Y29" s="118"/>
      <c r="Z29" s="118"/>
      <c r="AB29" s="3" t="s">
        <v>45</v>
      </c>
      <c r="AC29" s="118"/>
      <c r="AD29" s="118"/>
      <c r="AE29" s="116"/>
      <c r="AG29" s="10" t="s">
        <v>45</v>
      </c>
      <c r="AH29" s="118"/>
      <c r="AI29" s="118"/>
      <c r="AJ29" s="116"/>
      <c r="AM29" s="10" t="s">
        <v>45</v>
      </c>
      <c r="AN29" s="140"/>
      <c r="AO29" s="149"/>
      <c r="AP29" s="116"/>
      <c r="AR29" s="10" t="s">
        <v>45</v>
      </c>
      <c r="AS29" s="118"/>
      <c r="AT29" s="118"/>
      <c r="AU29" s="116"/>
      <c r="AW29" s="10" t="s">
        <v>45</v>
      </c>
      <c r="AX29" s="118"/>
      <c r="AY29" s="118"/>
      <c r="AZ29" s="116"/>
      <c r="BB29" s="10" t="s">
        <v>45</v>
      </c>
      <c r="BC29" s="118"/>
      <c r="BD29" s="118"/>
      <c r="BE29" s="116"/>
      <c r="BG29" s="10" t="s">
        <v>45</v>
      </c>
      <c r="BH29" s="15" t="s">
        <v>377</v>
      </c>
      <c r="BI29" s="19" t="e">
        <f>SUM(#REF!+#REF!+#REF!)/(#REF!+#REF!+#REF!)</f>
        <v>#REF!</v>
      </c>
      <c r="BJ29" s="30"/>
    </row>
    <row r="30" spans="3:62" ht="13.5" thickBot="1">
      <c r="C30" s="5" t="s">
        <v>302</v>
      </c>
      <c r="D30" s="17" t="s">
        <v>404</v>
      </c>
      <c r="E30" s="68"/>
      <c r="F30" s="17"/>
      <c r="G30" s="18"/>
      <c r="H30" s="5" t="s">
        <v>196</v>
      </c>
      <c r="I30" s="17" t="s">
        <v>390</v>
      </c>
      <c r="J30" s="68"/>
      <c r="K30" s="17"/>
      <c r="L30" s="18"/>
      <c r="M30" s="5" t="s">
        <v>217</v>
      </c>
      <c r="N30" s="17" t="s">
        <v>395</v>
      </c>
      <c r="O30" s="68"/>
      <c r="P30" s="17"/>
      <c r="Q30" s="18"/>
      <c r="R30" s="5" t="s">
        <v>398</v>
      </c>
      <c r="S30" s="17" t="s">
        <v>317</v>
      </c>
      <c r="T30" s="68"/>
      <c r="U30" s="17"/>
      <c r="V30" s="18"/>
      <c r="W30" s="9" t="s">
        <v>218</v>
      </c>
      <c r="X30" s="92" t="s">
        <v>375</v>
      </c>
      <c r="Y30" s="12"/>
      <c r="Z30" s="17"/>
      <c r="AB30" s="5" t="s">
        <v>218</v>
      </c>
      <c r="AC30" s="17" t="s">
        <v>376</v>
      </c>
      <c r="AD30" s="12"/>
      <c r="AE30" s="50"/>
      <c r="AG30" s="9" t="s">
        <v>251</v>
      </c>
      <c r="AH30" s="17" t="s">
        <v>365</v>
      </c>
      <c r="AI30" s="68"/>
      <c r="AJ30" s="50"/>
      <c r="AM30" s="9" t="s">
        <v>219</v>
      </c>
      <c r="AN30" s="87" t="s">
        <v>355</v>
      </c>
      <c r="AO30" s="68"/>
      <c r="AP30" s="50"/>
      <c r="AR30" s="9" t="s">
        <v>219</v>
      </c>
      <c r="AS30" s="87" t="s">
        <v>346</v>
      </c>
      <c r="AT30" s="68"/>
      <c r="AU30" s="50"/>
      <c r="AW30" s="9" t="s">
        <v>269</v>
      </c>
      <c r="AX30" s="17" t="s">
        <v>268</v>
      </c>
      <c r="AY30" s="68"/>
      <c r="AZ30" s="50"/>
      <c r="BB30" s="9" t="s">
        <v>222</v>
      </c>
      <c r="BC30" s="17" t="s">
        <v>341</v>
      </c>
      <c r="BD30" s="68"/>
      <c r="BE30" s="50"/>
      <c r="BG30" s="9" t="s">
        <v>223</v>
      </c>
      <c r="BH30" s="17" t="s">
        <v>226</v>
      </c>
      <c r="BI30" s="68" t="e">
        <f>SUM(((#REF!+#REF!)-(#REF!+#REF!))/((#REF!+#REF!)*8)*22)</f>
        <v>#REF!</v>
      </c>
      <c r="BJ30" s="50"/>
    </row>
    <row r="31" spans="3:62">
      <c r="C31" s="3" t="s">
        <v>133</v>
      </c>
      <c r="D31" s="28" t="s">
        <v>405</v>
      </c>
      <c r="E31" s="78"/>
      <c r="F31" s="29"/>
      <c r="G31" s="18"/>
      <c r="H31" s="3" t="s">
        <v>46</v>
      </c>
      <c r="I31" s="28" t="s">
        <v>331</v>
      </c>
      <c r="J31" s="78"/>
      <c r="K31" s="29"/>
      <c r="L31" s="18"/>
      <c r="M31" s="3" t="s">
        <v>46</v>
      </c>
      <c r="N31" s="28" t="s">
        <v>396</v>
      </c>
      <c r="O31" s="78"/>
      <c r="P31" s="29"/>
      <c r="Q31" s="18"/>
      <c r="R31" s="10" t="s">
        <v>46</v>
      </c>
      <c r="S31" s="28" t="s">
        <v>186</v>
      </c>
      <c r="T31" s="78"/>
      <c r="U31" s="29"/>
      <c r="V31" s="18"/>
      <c r="W31" s="6" t="s">
        <v>46</v>
      </c>
      <c r="X31" s="28" t="s">
        <v>198</v>
      </c>
      <c r="Y31" s="78"/>
      <c r="Z31" s="29"/>
      <c r="AB31" s="6" t="s">
        <v>46</v>
      </c>
      <c r="AC31" s="27" t="s">
        <v>309</v>
      </c>
      <c r="AD31" s="78"/>
      <c r="AE31" s="29"/>
      <c r="AG31" s="6" t="s">
        <v>46</v>
      </c>
      <c r="AH31" s="28" t="s">
        <v>233</v>
      </c>
      <c r="AI31" s="78"/>
      <c r="AJ31" s="29"/>
      <c r="AM31" s="6" t="s">
        <v>46</v>
      </c>
      <c r="AN31" s="88" t="s">
        <v>244</v>
      </c>
      <c r="AO31" s="78"/>
      <c r="AP31" s="29"/>
      <c r="AR31" s="6" t="s">
        <v>46</v>
      </c>
      <c r="AS31" s="28" t="s">
        <v>347</v>
      </c>
      <c r="AT31" s="78"/>
      <c r="AU31" s="29"/>
      <c r="AW31" s="6" t="s">
        <v>46</v>
      </c>
      <c r="AX31" s="62" t="s">
        <v>334</v>
      </c>
      <c r="AY31" s="78"/>
      <c r="AZ31" s="24"/>
      <c r="BB31" s="6" t="s">
        <v>46</v>
      </c>
      <c r="BC31" s="24" t="s">
        <v>233</v>
      </c>
      <c r="BD31" s="78"/>
      <c r="BE31" s="24"/>
      <c r="BG31" s="6" t="s">
        <v>46</v>
      </c>
      <c r="BH31" s="24" t="s">
        <v>227</v>
      </c>
      <c r="BI31" s="78" t="e">
        <f>+(#REF!+#REF!)/(#REF!+#REF!)</f>
        <v>#REF!</v>
      </c>
      <c r="BJ31" s="24"/>
    </row>
    <row r="32" spans="3:62">
      <c r="C32" s="3" t="s">
        <v>47</v>
      </c>
      <c r="D32" s="27" t="s">
        <v>406</v>
      </c>
      <c r="E32" s="67"/>
      <c r="F32" s="30"/>
      <c r="G32" s="18"/>
      <c r="H32" s="3" t="s">
        <v>47</v>
      </c>
      <c r="I32" s="27" t="s">
        <v>391</v>
      </c>
      <c r="J32" s="67"/>
      <c r="K32" s="30"/>
      <c r="L32" s="18"/>
      <c r="M32" s="3" t="s">
        <v>47</v>
      </c>
      <c r="N32" s="27" t="s">
        <v>144</v>
      </c>
      <c r="O32" s="67"/>
      <c r="P32" s="30"/>
      <c r="Q32" s="18"/>
      <c r="R32" s="10" t="s">
        <v>47</v>
      </c>
      <c r="S32" s="27" t="s">
        <v>144</v>
      </c>
      <c r="T32" s="67"/>
      <c r="U32" s="30"/>
      <c r="V32" s="18"/>
      <c r="W32" s="3" t="s">
        <v>47</v>
      </c>
      <c r="X32" s="27" t="s">
        <v>205</v>
      </c>
      <c r="Y32" s="67"/>
      <c r="Z32" s="30"/>
      <c r="AB32" s="3" t="s">
        <v>47</v>
      </c>
      <c r="AC32" s="27" t="s">
        <v>308</v>
      </c>
      <c r="AD32" s="67"/>
      <c r="AE32" s="30"/>
      <c r="AG32" s="3" t="s">
        <v>47</v>
      </c>
      <c r="AH32" s="27" t="s">
        <v>366</v>
      </c>
      <c r="AI32" s="67"/>
      <c r="AJ32" s="30"/>
      <c r="AM32" s="3" t="s">
        <v>47</v>
      </c>
      <c r="AN32" s="114"/>
      <c r="AO32" s="115"/>
      <c r="AP32" s="116"/>
      <c r="AR32" s="3" t="s">
        <v>47</v>
      </c>
      <c r="AS32" s="114"/>
      <c r="AT32" s="115"/>
      <c r="AU32" s="116"/>
      <c r="AW32" s="3" t="s">
        <v>47</v>
      </c>
      <c r="AX32" s="15" t="s">
        <v>335</v>
      </c>
      <c r="AY32" s="67"/>
      <c r="AZ32" s="15"/>
      <c r="BB32" s="3" t="s">
        <v>47</v>
      </c>
      <c r="BC32" s="15" t="s">
        <v>282</v>
      </c>
      <c r="BD32" s="67"/>
      <c r="BE32" s="15"/>
      <c r="BG32" s="3" t="s">
        <v>47</v>
      </c>
      <c r="BH32" s="15">
        <v>0</v>
      </c>
      <c r="BI32" s="67" t="e">
        <f>+(#REF!+#REF!)/(#REF!+#REF!)</f>
        <v>#REF!</v>
      </c>
      <c r="BJ32" s="15"/>
    </row>
    <row r="33" spans="3:62">
      <c r="C33" s="3" t="s">
        <v>166</v>
      </c>
      <c r="D33" s="27" t="s">
        <v>406</v>
      </c>
      <c r="E33" s="67"/>
      <c r="F33" s="30"/>
      <c r="G33" s="18"/>
      <c r="H33" s="3" t="s">
        <v>166</v>
      </c>
      <c r="I33" s="27" t="s">
        <v>158</v>
      </c>
      <c r="J33" s="67"/>
      <c r="K33" s="30"/>
      <c r="L33" s="41"/>
      <c r="M33" s="3" t="s">
        <v>166</v>
      </c>
      <c r="N33" s="27" t="s">
        <v>161</v>
      </c>
      <c r="O33" s="67"/>
      <c r="P33" s="30"/>
      <c r="Q33" s="18"/>
      <c r="R33" s="10" t="s">
        <v>166</v>
      </c>
      <c r="S33" s="27" t="s">
        <v>185</v>
      </c>
      <c r="T33" s="67"/>
      <c r="U33" s="30"/>
      <c r="V33" s="18"/>
      <c r="W33" s="3" t="s">
        <v>166</v>
      </c>
      <c r="X33" s="27" t="s">
        <v>206</v>
      </c>
      <c r="Y33" s="67"/>
      <c r="Z33" s="30"/>
      <c r="AB33" s="3" t="s">
        <v>166</v>
      </c>
      <c r="AC33" s="27" t="s">
        <v>211</v>
      </c>
      <c r="AD33" s="67"/>
      <c r="AE33" s="30"/>
      <c r="AG33" s="3" t="s">
        <v>166</v>
      </c>
      <c r="AH33" s="58" t="s">
        <v>274</v>
      </c>
      <c r="AI33" s="67"/>
      <c r="AJ33" s="30"/>
      <c r="AM33" s="3" t="s">
        <v>166</v>
      </c>
      <c r="AN33" s="76" t="s">
        <v>274</v>
      </c>
      <c r="AO33" s="67"/>
      <c r="AP33" s="30"/>
      <c r="AR33" s="3" t="s">
        <v>166</v>
      </c>
      <c r="AS33" s="27" t="s">
        <v>348</v>
      </c>
      <c r="AT33" s="67"/>
      <c r="AU33" s="30"/>
      <c r="AW33" s="3" t="s">
        <v>166</v>
      </c>
      <c r="AX33" s="23" t="s">
        <v>336</v>
      </c>
      <c r="AY33" s="67"/>
      <c r="AZ33" s="15"/>
      <c r="BB33" s="3" t="s">
        <v>166</v>
      </c>
      <c r="BC33" s="23" t="s">
        <v>283</v>
      </c>
      <c r="BD33" s="67"/>
      <c r="BE33" s="15"/>
      <c r="BG33" s="3" t="s">
        <v>166</v>
      </c>
      <c r="BH33" s="15" t="s">
        <v>228</v>
      </c>
      <c r="BI33" s="67" t="e">
        <f>+(#REF!+#REF!)/(#REF!+#REF!)</f>
        <v>#REF!</v>
      </c>
      <c r="BJ33" s="15"/>
    </row>
    <row r="34" spans="3:62">
      <c r="C34" s="3" t="s">
        <v>48</v>
      </c>
      <c r="D34" s="27" t="s">
        <v>134</v>
      </c>
      <c r="E34" s="67"/>
      <c r="F34" s="30"/>
      <c r="G34" s="18"/>
      <c r="H34" s="3" t="s">
        <v>48</v>
      </c>
      <c r="I34" s="27" t="s">
        <v>134</v>
      </c>
      <c r="J34" s="67"/>
      <c r="K34" s="30"/>
      <c r="L34" s="18"/>
      <c r="M34" s="3" t="s">
        <v>48</v>
      </c>
      <c r="N34" s="27" t="s">
        <v>169</v>
      </c>
      <c r="O34" s="67"/>
      <c r="P34" s="30"/>
      <c r="Q34" s="18"/>
      <c r="R34" s="10" t="s">
        <v>48</v>
      </c>
      <c r="S34" s="114"/>
      <c r="T34" s="115"/>
      <c r="U34" s="116"/>
      <c r="V34" s="18"/>
      <c r="W34" s="3" t="s">
        <v>48</v>
      </c>
      <c r="X34" s="27" t="s">
        <v>134</v>
      </c>
      <c r="Y34" s="67"/>
      <c r="Z34" s="30"/>
      <c r="AB34" s="3" t="s">
        <v>48</v>
      </c>
      <c r="AC34" s="27" t="s">
        <v>134</v>
      </c>
      <c r="AD34" s="67"/>
      <c r="AE34" s="30"/>
      <c r="AG34" s="3" t="s">
        <v>48</v>
      </c>
      <c r="AH34" s="27">
        <v>0</v>
      </c>
      <c r="AI34" s="67"/>
      <c r="AJ34" s="30"/>
      <c r="AM34" s="3" t="s">
        <v>356</v>
      </c>
      <c r="AN34" s="27" t="s">
        <v>246</v>
      </c>
      <c r="AO34" s="67"/>
      <c r="AP34" s="30"/>
      <c r="AR34" s="3" t="s">
        <v>48</v>
      </c>
      <c r="AS34" s="58">
        <v>0.02</v>
      </c>
      <c r="AT34" s="67"/>
      <c r="AU34" s="30"/>
      <c r="AW34" s="3" t="s">
        <v>48</v>
      </c>
      <c r="AX34" s="118"/>
      <c r="AY34" s="115"/>
      <c r="AZ34" s="118"/>
      <c r="BB34" s="3" t="s">
        <v>48</v>
      </c>
      <c r="BC34" s="118"/>
      <c r="BD34" s="115"/>
      <c r="BE34" s="118"/>
      <c r="BG34" s="3" t="s">
        <v>48</v>
      </c>
      <c r="BH34" s="15" t="s">
        <v>134</v>
      </c>
      <c r="BI34" s="67" t="e">
        <f>+(#REF!+#REF!)/(#REF!+#REF!)</f>
        <v>#REF!</v>
      </c>
      <c r="BJ34" s="15"/>
    </row>
    <row r="35" spans="3:62">
      <c r="C35" s="3" t="s">
        <v>135</v>
      </c>
      <c r="D35" s="27" t="s">
        <v>136</v>
      </c>
      <c r="E35" s="67"/>
      <c r="F35" s="30"/>
      <c r="G35" s="18"/>
      <c r="H35" s="3" t="s">
        <v>49</v>
      </c>
      <c r="I35" s="27" t="s">
        <v>143</v>
      </c>
      <c r="J35" s="67"/>
      <c r="K35" s="30"/>
      <c r="L35" s="18"/>
      <c r="M35" s="3" t="s">
        <v>49</v>
      </c>
      <c r="N35" s="27" t="s">
        <v>168</v>
      </c>
      <c r="O35" s="67"/>
      <c r="P35" s="30"/>
      <c r="Q35" s="18"/>
      <c r="R35" s="10" t="s">
        <v>49</v>
      </c>
      <c r="S35" s="114"/>
      <c r="T35" s="118"/>
      <c r="U35" s="116"/>
      <c r="V35" s="18"/>
      <c r="W35" s="3" t="s">
        <v>49</v>
      </c>
      <c r="X35" s="27" t="s">
        <v>143</v>
      </c>
      <c r="Y35" s="67"/>
      <c r="Z35" s="30"/>
      <c r="AB35" s="3" t="s">
        <v>49</v>
      </c>
      <c r="AC35" s="27" t="s">
        <v>143</v>
      </c>
      <c r="AD35" s="67"/>
      <c r="AE35" s="30"/>
      <c r="AG35" s="3" t="s">
        <v>49</v>
      </c>
      <c r="AH35" s="27" t="s">
        <v>367</v>
      </c>
      <c r="AI35" s="67"/>
      <c r="AJ35" s="30"/>
      <c r="AM35" s="3" t="s">
        <v>49</v>
      </c>
      <c r="AN35" s="27" t="s">
        <v>163</v>
      </c>
      <c r="AO35" s="67"/>
      <c r="AP35" s="30"/>
      <c r="AR35" s="3" t="s">
        <v>49</v>
      </c>
      <c r="AS35" s="114"/>
      <c r="AT35" s="115"/>
      <c r="AU35" s="116"/>
      <c r="AW35" s="3" t="s">
        <v>49</v>
      </c>
      <c r="AX35" s="23" t="s">
        <v>270</v>
      </c>
      <c r="AY35" s="67"/>
      <c r="AZ35" s="15"/>
      <c r="BB35" s="3" t="s">
        <v>49</v>
      </c>
      <c r="BC35" s="15" t="s">
        <v>137</v>
      </c>
      <c r="BD35" s="67"/>
      <c r="BE35" s="15"/>
      <c r="BG35" s="3" t="s">
        <v>49</v>
      </c>
      <c r="BH35" s="15" t="s">
        <v>143</v>
      </c>
      <c r="BI35" s="67" t="e">
        <f>+(#REF!+#REF!)/(#REF!+#REF!)</f>
        <v>#REF!</v>
      </c>
      <c r="BJ35" s="15"/>
    </row>
    <row r="36" spans="3:62">
      <c r="C36" s="3" t="s">
        <v>27</v>
      </c>
      <c r="D36" s="27" t="s">
        <v>137</v>
      </c>
      <c r="E36" s="67"/>
      <c r="F36" s="30"/>
      <c r="G36" s="18"/>
      <c r="H36" s="3" t="s">
        <v>27</v>
      </c>
      <c r="I36" s="27" t="s">
        <v>137</v>
      </c>
      <c r="J36" s="67"/>
      <c r="K36" s="30"/>
      <c r="L36" s="18"/>
      <c r="M36" s="3" t="s">
        <v>27</v>
      </c>
      <c r="N36" s="27" t="s">
        <v>157</v>
      </c>
      <c r="O36" s="67"/>
      <c r="P36" s="30"/>
      <c r="Q36" s="18"/>
      <c r="R36" s="10" t="s">
        <v>27</v>
      </c>
      <c r="S36" s="114"/>
      <c r="T36" s="118"/>
      <c r="U36" s="116"/>
      <c r="V36" s="18"/>
      <c r="W36" s="3" t="s">
        <v>27</v>
      </c>
      <c r="X36" s="27" t="s">
        <v>199</v>
      </c>
      <c r="Y36" s="67"/>
      <c r="Z36" s="30"/>
      <c r="AB36" s="3" t="s">
        <v>27</v>
      </c>
      <c r="AC36" s="58" t="s">
        <v>311</v>
      </c>
      <c r="AD36" s="67"/>
      <c r="AE36" s="30"/>
      <c r="AG36" s="3" t="s">
        <v>27</v>
      </c>
      <c r="AH36" s="58">
        <v>0.04</v>
      </c>
      <c r="AI36" s="67"/>
      <c r="AJ36" s="30"/>
      <c r="AM36" s="3" t="s">
        <v>27</v>
      </c>
      <c r="AN36" s="114"/>
      <c r="AO36" s="115"/>
      <c r="AP36" s="116"/>
      <c r="AR36" s="3" t="s">
        <v>27</v>
      </c>
      <c r="AS36" s="114"/>
      <c r="AT36" s="115"/>
      <c r="AU36" s="116"/>
      <c r="AW36" s="3" t="s">
        <v>27</v>
      </c>
      <c r="AX36" s="23" t="s">
        <v>277</v>
      </c>
      <c r="AY36" s="67"/>
      <c r="AZ36" s="15"/>
      <c r="BB36" s="3" t="s">
        <v>27</v>
      </c>
      <c r="BC36" s="121"/>
      <c r="BD36" s="115"/>
      <c r="BE36" s="118"/>
      <c r="BG36" s="3" t="s">
        <v>27</v>
      </c>
      <c r="BH36" s="23">
        <v>0</v>
      </c>
      <c r="BI36" s="67" t="e">
        <f>+(#REF!+#REF!)/(#REF!+#REF!)</f>
        <v>#REF!</v>
      </c>
      <c r="BJ36" s="15"/>
    </row>
    <row r="37" spans="3:62">
      <c r="C37" s="3" t="s">
        <v>50</v>
      </c>
      <c r="D37" s="27" t="s">
        <v>137</v>
      </c>
      <c r="E37" s="67"/>
      <c r="F37" s="30"/>
      <c r="G37" s="18"/>
      <c r="H37" s="3" t="s">
        <v>50</v>
      </c>
      <c r="I37" s="27" t="s">
        <v>159</v>
      </c>
      <c r="J37" s="67"/>
      <c r="K37" s="30"/>
      <c r="L37" s="18"/>
      <c r="M37" s="3" t="s">
        <v>171</v>
      </c>
      <c r="N37" s="58">
        <v>0.04</v>
      </c>
      <c r="O37" s="67"/>
      <c r="P37" s="30"/>
      <c r="Q37" s="18"/>
      <c r="R37" s="10" t="s">
        <v>171</v>
      </c>
      <c r="S37" s="128"/>
      <c r="T37" s="115"/>
      <c r="U37" s="116"/>
      <c r="V37" s="18"/>
      <c r="W37" s="3" t="s">
        <v>50</v>
      </c>
      <c r="X37" s="27" t="s">
        <v>199</v>
      </c>
      <c r="Y37" s="67"/>
      <c r="Z37" s="30"/>
      <c r="AB37" s="3" t="s">
        <v>50</v>
      </c>
      <c r="AC37" s="58">
        <v>0</v>
      </c>
      <c r="AD37" s="67"/>
      <c r="AE37" s="30"/>
      <c r="AG37" s="3" t="s">
        <v>50</v>
      </c>
      <c r="AH37" s="27">
        <v>0</v>
      </c>
      <c r="AI37" s="67"/>
      <c r="AJ37" s="30"/>
      <c r="AM37" s="3" t="s">
        <v>50</v>
      </c>
      <c r="AN37" s="27" t="s">
        <v>232</v>
      </c>
      <c r="AO37" s="67"/>
      <c r="AP37" s="30"/>
      <c r="AR37" s="3" t="s">
        <v>50</v>
      </c>
      <c r="AS37" s="27" t="s">
        <v>349</v>
      </c>
      <c r="AT37" s="67"/>
      <c r="AU37" s="30"/>
      <c r="AW37" s="3" t="s">
        <v>50</v>
      </c>
      <c r="AX37" s="15" t="s">
        <v>277</v>
      </c>
      <c r="AY37" s="67"/>
      <c r="AZ37" s="15"/>
      <c r="BB37" s="3" t="s">
        <v>50</v>
      </c>
      <c r="BC37" s="23">
        <v>0.04</v>
      </c>
      <c r="BD37" s="67"/>
      <c r="BE37" s="15"/>
      <c r="BG37" s="3" t="s">
        <v>50</v>
      </c>
      <c r="BH37" s="15" t="s">
        <v>229</v>
      </c>
      <c r="BI37" s="67" t="e">
        <f>+(#REF!+#REF!)/(#REF!+#REF!)</f>
        <v>#REF!</v>
      </c>
      <c r="BJ37" s="15"/>
    </row>
    <row r="38" spans="3:62">
      <c r="C38" s="3" t="s">
        <v>131</v>
      </c>
      <c r="D38" s="27" t="s">
        <v>132</v>
      </c>
      <c r="E38" s="67"/>
      <c r="F38" s="30"/>
      <c r="G38" s="18"/>
      <c r="H38" s="3" t="s">
        <v>51</v>
      </c>
      <c r="I38" s="27" t="s">
        <v>160</v>
      </c>
      <c r="J38" s="67"/>
      <c r="K38" s="30"/>
      <c r="L38" s="18"/>
      <c r="M38" s="3" t="s">
        <v>51</v>
      </c>
      <c r="N38" s="58">
        <v>7.0000000000000007E-2</v>
      </c>
      <c r="O38" s="67"/>
      <c r="P38" s="30"/>
      <c r="Q38" s="18"/>
      <c r="R38" s="10" t="s">
        <v>51</v>
      </c>
      <c r="S38" s="128"/>
      <c r="T38" s="115"/>
      <c r="U38" s="116"/>
      <c r="V38" s="18"/>
      <c r="W38" s="3" t="s">
        <v>51</v>
      </c>
      <c r="X38" s="27" t="s">
        <v>160</v>
      </c>
      <c r="Y38" s="67"/>
      <c r="Z38" s="30"/>
      <c r="AB38" s="3" t="s">
        <v>51</v>
      </c>
      <c r="AC38" s="27" t="s">
        <v>312</v>
      </c>
      <c r="AD38" s="67"/>
      <c r="AE38" s="30"/>
      <c r="AG38" s="3" t="s">
        <v>51</v>
      </c>
      <c r="AH38" s="27" t="s">
        <v>137</v>
      </c>
      <c r="AI38" s="67"/>
      <c r="AJ38" s="30"/>
      <c r="AM38" s="3" t="s">
        <v>51</v>
      </c>
      <c r="AN38" s="58">
        <v>0.06</v>
      </c>
      <c r="AO38" s="67"/>
      <c r="AP38" s="30"/>
      <c r="AR38" s="3" t="s">
        <v>51</v>
      </c>
      <c r="AS38" s="58" t="s">
        <v>350</v>
      </c>
      <c r="AT38" s="67"/>
      <c r="AU38" s="30"/>
      <c r="AW38" s="3" t="s">
        <v>51</v>
      </c>
      <c r="AX38" s="23" t="s">
        <v>337</v>
      </c>
      <c r="AY38" s="67"/>
      <c r="AZ38" s="15"/>
      <c r="BB38" s="3" t="s">
        <v>51</v>
      </c>
      <c r="BC38" s="15" t="s">
        <v>137</v>
      </c>
      <c r="BD38" s="67"/>
      <c r="BE38" s="15"/>
      <c r="BG38" s="3" t="s">
        <v>51</v>
      </c>
      <c r="BH38" s="15" t="s">
        <v>230</v>
      </c>
      <c r="BI38" s="67" t="e">
        <f>+(#REF!+#REF!)/(#REF!+#REF!)</f>
        <v>#REF!</v>
      </c>
      <c r="BJ38" s="15"/>
    </row>
    <row r="39" spans="3:62">
      <c r="C39" s="3" t="s">
        <v>407</v>
      </c>
      <c r="D39" s="27" t="s">
        <v>252</v>
      </c>
      <c r="E39" s="67"/>
      <c r="F39" s="30"/>
      <c r="G39" s="18"/>
      <c r="H39" s="3" t="s">
        <v>52</v>
      </c>
      <c r="I39" s="58">
        <v>0</v>
      </c>
      <c r="J39" s="67"/>
      <c r="K39" s="30"/>
      <c r="L39" s="18"/>
      <c r="M39" s="3" t="s">
        <v>52</v>
      </c>
      <c r="N39" s="27" t="s">
        <v>157</v>
      </c>
      <c r="O39" s="67"/>
      <c r="P39" s="30"/>
      <c r="Q39" s="18"/>
      <c r="R39" s="10" t="s">
        <v>52</v>
      </c>
      <c r="S39" s="114"/>
      <c r="T39" s="118"/>
      <c r="U39" s="116"/>
      <c r="V39" s="18"/>
      <c r="W39" s="3" t="s">
        <v>52</v>
      </c>
      <c r="X39" s="58">
        <v>0</v>
      </c>
      <c r="Y39" s="67"/>
      <c r="Z39" s="30"/>
      <c r="AB39" s="3" t="s">
        <v>52</v>
      </c>
      <c r="AC39" s="58">
        <v>0</v>
      </c>
      <c r="AD39" s="67"/>
      <c r="AE39" s="30"/>
      <c r="AG39" s="3" t="s">
        <v>52</v>
      </c>
      <c r="AH39" s="58" t="s">
        <v>259</v>
      </c>
      <c r="AI39" s="67"/>
      <c r="AJ39" s="30"/>
      <c r="AM39" s="3" t="s">
        <v>52</v>
      </c>
      <c r="AN39" s="114"/>
      <c r="AO39" s="115"/>
      <c r="AP39" s="116"/>
      <c r="AR39" s="3" t="s">
        <v>52</v>
      </c>
      <c r="AS39" s="114"/>
      <c r="AT39" s="115"/>
      <c r="AU39" s="116"/>
      <c r="AW39" s="3" t="s">
        <v>52</v>
      </c>
      <c r="AX39" s="118"/>
      <c r="AY39" s="115"/>
      <c r="AZ39" s="118"/>
      <c r="BB39" s="3" t="s">
        <v>52</v>
      </c>
      <c r="BC39" s="23" t="s">
        <v>259</v>
      </c>
      <c r="BD39" s="67"/>
      <c r="BE39" s="15"/>
      <c r="BG39" s="3" t="s">
        <v>52</v>
      </c>
      <c r="BH39" s="23">
        <v>0</v>
      </c>
      <c r="BI39" s="67" t="e">
        <f>+(#REF!+#REF!)/(#REF!+#REF!)</f>
        <v>#REF!</v>
      </c>
      <c r="BJ39" s="15"/>
    </row>
    <row r="40" spans="3:62">
      <c r="C40" s="3" t="s">
        <v>53</v>
      </c>
      <c r="D40" s="27" t="s">
        <v>162</v>
      </c>
      <c r="E40" s="67"/>
      <c r="F40" s="30"/>
      <c r="G40" s="18"/>
      <c r="H40" s="3" t="s">
        <v>53</v>
      </c>
      <c r="I40" s="27" t="s">
        <v>129</v>
      </c>
      <c r="J40" s="67"/>
      <c r="K40" s="30"/>
      <c r="L40" s="18"/>
      <c r="M40" s="3" t="s">
        <v>53</v>
      </c>
      <c r="N40" s="27" t="s">
        <v>172</v>
      </c>
      <c r="O40" s="67"/>
      <c r="P40" s="30"/>
      <c r="Q40" s="18"/>
      <c r="R40" s="10" t="s">
        <v>53</v>
      </c>
      <c r="S40" s="114"/>
      <c r="T40" s="115"/>
      <c r="U40" s="116"/>
      <c r="V40" s="18"/>
      <c r="W40" s="3" t="s">
        <v>53</v>
      </c>
      <c r="X40" s="58">
        <v>0</v>
      </c>
      <c r="Y40" s="67"/>
      <c r="Z40" s="30"/>
      <c r="AB40" s="3" t="s">
        <v>200</v>
      </c>
      <c r="AC40" s="58">
        <v>0</v>
      </c>
      <c r="AD40" s="67"/>
      <c r="AE40" s="30"/>
      <c r="AG40" s="3" t="s">
        <v>53</v>
      </c>
      <c r="AH40" s="27" t="s">
        <v>163</v>
      </c>
      <c r="AI40" s="67"/>
      <c r="AJ40" s="30"/>
      <c r="AM40" s="3" t="s">
        <v>53</v>
      </c>
      <c r="AN40" s="76" t="s">
        <v>357</v>
      </c>
      <c r="AO40" s="67"/>
      <c r="AP40" s="30"/>
      <c r="AR40" s="3" t="s">
        <v>53</v>
      </c>
      <c r="AS40" s="114"/>
      <c r="AT40" s="115"/>
      <c r="AU40" s="116"/>
      <c r="AW40" s="3" t="s">
        <v>53</v>
      </c>
      <c r="AX40" s="15" t="s">
        <v>338</v>
      </c>
      <c r="AY40" s="67"/>
      <c r="AZ40" s="15"/>
      <c r="BB40" s="3" t="s">
        <v>53</v>
      </c>
      <c r="BC40" s="15" t="s">
        <v>163</v>
      </c>
      <c r="BD40" s="67"/>
      <c r="BE40" s="15"/>
      <c r="BG40" s="3" t="s">
        <v>53</v>
      </c>
      <c r="BH40" s="15" t="s">
        <v>129</v>
      </c>
      <c r="BI40" s="67" t="e">
        <f>+(#REF!+#REF!)/(#REF!+#REF!)</f>
        <v>#REF!</v>
      </c>
      <c r="BJ40" s="15"/>
    </row>
    <row r="41" spans="3:62">
      <c r="C41" s="3" t="s">
        <v>54</v>
      </c>
      <c r="D41" s="76" t="s">
        <v>130</v>
      </c>
      <c r="E41" s="67"/>
      <c r="F41" s="30"/>
      <c r="G41" s="18"/>
      <c r="H41" s="3" t="s">
        <v>54</v>
      </c>
      <c r="I41" s="76" t="s">
        <v>130</v>
      </c>
      <c r="J41" s="67"/>
      <c r="K41" s="30"/>
      <c r="L41" s="18"/>
      <c r="M41" s="3" t="s">
        <v>54</v>
      </c>
      <c r="N41" s="114"/>
      <c r="O41" s="115"/>
      <c r="P41" s="116"/>
      <c r="Q41" s="18"/>
      <c r="R41" s="10" t="s">
        <v>54</v>
      </c>
      <c r="S41" s="114"/>
      <c r="T41" s="118"/>
      <c r="U41" s="116"/>
      <c r="V41" s="18"/>
      <c r="W41" s="3" t="s">
        <v>54</v>
      </c>
      <c r="X41" s="76" t="s">
        <v>130</v>
      </c>
      <c r="Y41" s="67"/>
      <c r="Z41" s="30"/>
      <c r="AB41" s="3" t="s">
        <v>54</v>
      </c>
      <c r="AC41" s="76" t="s">
        <v>130</v>
      </c>
      <c r="AD41" s="67"/>
      <c r="AE41" s="30"/>
      <c r="AG41" s="3" t="s">
        <v>54</v>
      </c>
      <c r="AH41" s="76" t="s">
        <v>260</v>
      </c>
      <c r="AI41" s="67"/>
      <c r="AJ41" s="30"/>
      <c r="AM41" s="3" t="s">
        <v>54</v>
      </c>
      <c r="AN41" s="114"/>
      <c r="AO41" s="115"/>
      <c r="AP41" s="116"/>
      <c r="AR41" s="3" t="s">
        <v>54</v>
      </c>
      <c r="AS41" s="114"/>
      <c r="AT41" s="115"/>
      <c r="AU41" s="116"/>
      <c r="AW41" s="3" t="s">
        <v>54</v>
      </c>
      <c r="AX41" s="59" t="s">
        <v>339</v>
      </c>
      <c r="AY41" s="67"/>
      <c r="AZ41" s="15"/>
      <c r="BB41" s="3" t="s">
        <v>54</v>
      </c>
      <c r="BC41" s="59" t="s">
        <v>260</v>
      </c>
      <c r="BD41" s="67"/>
      <c r="BE41" s="15"/>
      <c r="BG41" s="3" t="s">
        <v>54</v>
      </c>
      <c r="BH41" s="59" t="s">
        <v>130</v>
      </c>
      <c r="BI41" s="67" t="e">
        <f>+(#REF!+#REF!)/(#REF!+#REF!)</f>
        <v>#REF!</v>
      </c>
      <c r="BJ41" s="15"/>
    </row>
    <row r="42" spans="3:62">
      <c r="C42" s="3" t="s">
        <v>408</v>
      </c>
      <c r="D42" s="76" t="s">
        <v>163</v>
      </c>
      <c r="E42" s="67"/>
      <c r="F42" s="30"/>
      <c r="G42" s="18"/>
      <c r="H42" s="3" t="s">
        <v>408</v>
      </c>
      <c r="I42" s="76">
        <v>5.0000000000000001E-3</v>
      </c>
      <c r="J42" s="67"/>
      <c r="K42" s="30"/>
      <c r="L42" s="18"/>
      <c r="M42" s="3" t="s">
        <v>408</v>
      </c>
      <c r="N42" s="114"/>
      <c r="O42" s="115"/>
      <c r="P42" s="116"/>
      <c r="Q42" s="18"/>
      <c r="R42" s="10" t="s">
        <v>408</v>
      </c>
      <c r="S42" s="114"/>
      <c r="T42" s="118"/>
      <c r="U42" s="116"/>
      <c r="V42" s="18"/>
      <c r="W42" s="3" t="s">
        <v>408</v>
      </c>
      <c r="X42" s="76">
        <v>0</v>
      </c>
      <c r="Y42" s="67"/>
      <c r="Z42" s="30"/>
      <c r="AB42" s="3" t="s">
        <v>408</v>
      </c>
      <c r="AC42" s="76">
        <v>0</v>
      </c>
      <c r="AD42" s="67"/>
      <c r="AE42" s="30"/>
      <c r="AG42" s="3" t="s">
        <v>408</v>
      </c>
      <c r="AH42" s="27">
        <v>0</v>
      </c>
      <c r="AI42" s="67"/>
      <c r="AJ42" s="30"/>
      <c r="AM42" s="3" t="s">
        <v>408</v>
      </c>
      <c r="AN42" s="114"/>
      <c r="AO42" s="115"/>
      <c r="AP42" s="116"/>
      <c r="AR42" s="3" t="s">
        <v>408</v>
      </c>
      <c r="AS42" s="114"/>
      <c r="AT42" s="115"/>
      <c r="AU42" s="116"/>
      <c r="AW42" s="3" t="s">
        <v>408</v>
      </c>
      <c r="AX42" s="118"/>
      <c r="AY42" s="115"/>
      <c r="AZ42" s="118"/>
      <c r="BB42" s="3" t="s">
        <v>408</v>
      </c>
      <c r="BC42" s="118"/>
      <c r="BD42" s="115"/>
      <c r="BE42" s="118"/>
      <c r="BG42" s="3" t="s">
        <v>408</v>
      </c>
      <c r="BH42" s="59" t="s">
        <v>157</v>
      </c>
      <c r="BI42" s="59" t="s">
        <v>157</v>
      </c>
      <c r="BJ42" s="15"/>
    </row>
    <row r="43" spans="3:62">
      <c r="C43" s="3" t="s">
        <v>55</v>
      </c>
      <c r="D43" s="76" t="s">
        <v>157</v>
      </c>
      <c r="E43" s="67"/>
      <c r="F43" s="30"/>
      <c r="G43" s="18"/>
      <c r="H43" s="3" t="s">
        <v>55</v>
      </c>
      <c r="I43" s="76">
        <v>0</v>
      </c>
      <c r="J43" s="67"/>
      <c r="K43" s="30"/>
      <c r="L43" s="18"/>
      <c r="M43" s="3" t="s">
        <v>55</v>
      </c>
      <c r="N43" s="114"/>
      <c r="O43" s="115"/>
      <c r="P43" s="116"/>
      <c r="Q43" s="18"/>
      <c r="R43" s="10" t="s">
        <v>55</v>
      </c>
      <c r="S43" s="114"/>
      <c r="T43" s="118"/>
      <c r="U43" s="116"/>
      <c r="V43" s="18"/>
      <c r="W43" s="3" t="s">
        <v>55</v>
      </c>
      <c r="X43" s="76">
        <v>0</v>
      </c>
      <c r="Y43" s="67"/>
      <c r="Z43" s="30"/>
      <c r="AB43" s="3" t="s">
        <v>55</v>
      </c>
      <c r="AC43" s="76">
        <v>0</v>
      </c>
      <c r="AD43" s="67"/>
      <c r="AE43" s="30"/>
      <c r="AG43" s="3" t="s">
        <v>55</v>
      </c>
      <c r="AH43" s="76">
        <v>1.4999999999999999E-2</v>
      </c>
      <c r="AI43" s="67"/>
      <c r="AJ43" s="30"/>
      <c r="AM43" s="3" t="s">
        <v>55</v>
      </c>
      <c r="AN43" s="114"/>
      <c r="AO43" s="115"/>
      <c r="AP43" s="116"/>
      <c r="AR43" s="3" t="s">
        <v>55</v>
      </c>
      <c r="AS43" s="114"/>
      <c r="AT43" s="115"/>
      <c r="AU43" s="116"/>
      <c r="AW43" s="3" t="s">
        <v>55</v>
      </c>
      <c r="AX43" s="118"/>
      <c r="AY43" s="115"/>
      <c r="AZ43" s="118"/>
      <c r="BB43" s="3" t="s">
        <v>55</v>
      </c>
      <c r="BC43" s="59">
        <v>1.4999999999999999E-2</v>
      </c>
      <c r="BD43" s="67"/>
      <c r="BE43" s="15"/>
      <c r="BG43" s="3" t="s">
        <v>55</v>
      </c>
      <c r="BH43" s="59">
        <v>0</v>
      </c>
      <c r="BI43" s="67" t="e">
        <f>+(#REF!+#REF!)/(#REF!+#REF!)</f>
        <v>#REF!</v>
      </c>
      <c r="BJ43" s="15"/>
    </row>
    <row r="44" spans="3:62" ht="13.5" thickBot="1">
      <c r="C44" s="3" t="s">
        <v>165</v>
      </c>
      <c r="D44" s="58">
        <v>0.02</v>
      </c>
      <c r="E44" s="77"/>
      <c r="F44" s="30"/>
      <c r="G44" s="18"/>
      <c r="H44" s="3" t="s">
        <v>165</v>
      </c>
      <c r="I44" s="58">
        <v>0.02</v>
      </c>
      <c r="J44" s="77"/>
      <c r="K44" s="30"/>
      <c r="L44" s="18"/>
      <c r="M44" s="3" t="s">
        <v>165</v>
      </c>
      <c r="N44" s="86" t="s">
        <v>170</v>
      </c>
      <c r="O44" s="77"/>
      <c r="P44" s="30"/>
      <c r="Q44" s="18"/>
      <c r="R44" s="10" t="s">
        <v>165</v>
      </c>
      <c r="S44" s="114"/>
      <c r="T44" s="129"/>
      <c r="U44" s="116"/>
      <c r="V44" s="18"/>
      <c r="W44" s="3" t="s">
        <v>165</v>
      </c>
      <c r="X44" s="58">
        <v>0.02</v>
      </c>
      <c r="Y44" s="77"/>
      <c r="Z44" s="30"/>
      <c r="AB44" s="3" t="s">
        <v>165</v>
      </c>
      <c r="AC44" s="58" t="s">
        <v>313</v>
      </c>
      <c r="AD44" s="77"/>
      <c r="AE44" s="30"/>
      <c r="AG44" s="3" t="s">
        <v>165</v>
      </c>
      <c r="AH44" s="27">
        <v>0</v>
      </c>
      <c r="AI44" s="77"/>
      <c r="AJ44" s="30"/>
      <c r="AM44" s="3" t="s">
        <v>165</v>
      </c>
      <c r="AN44" s="58" t="s">
        <v>245</v>
      </c>
      <c r="AO44" s="77"/>
      <c r="AP44" s="30"/>
      <c r="AR44" s="3" t="s">
        <v>165</v>
      </c>
      <c r="AS44" s="114"/>
      <c r="AT44" s="146"/>
      <c r="AU44" s="116"/>
      <c r="AW44" s="3" t="s">
        <v>165</v>
      </c>
      <c r="AX44" s="118"/>
      <c r="AY44" s="146"/>
      <c r="AZ44" s="118"/>
      <c r="BB44" s="3" t="s">
        <v>165</v>
      </c>
      <c r="BC44" s="118"/>
      <c r="BD44" s="146"/>
      <c r="BE44" s="118"/>
      <c r="BG44" s="3" t="s">
        <v>165</v>
      </c>
      <c r="BH44" s="23">
        <v>0</v>
      </c>
      <c r="BI44" s="77" t="e">
        <f>+(#REF!)/#REF!</f>
        <v>#REF!</v>
      </c>
      <c r="BJ44" s="15"/>
    </row>
    <row r="45" spans="3:62" ht="13.5" thickBot="1">
      <c r="C45" s="51" t="s">
        <v>56</v>
      </c>
      <c r="D45" s="52" t="s">
        <v>164</v>
      </c>
      <c r="E45" s="77"/>
      <c r="F45" s="26"/>
      <c r="G45" s="18"/>
      <c r="H45" s="51" t="s">
        <v>56</v>
      </c>
      <c r="I45" s="52" t="s">
        <v>57</v>
      </c>
      <c r="J45" s="77"/>
      <c r="K45" s="26"/>
      <c r="L45" s="18"/>
      <c r="M45" s="51" t="s">
        <v>56</v>
      </c>
      <c r="N45" s="52" t="s">
        <v>173</v>
      </c>
      <c r="O45" s="71"/>
      <c r="P45" s="26"/>
      <c r="Q45" s="18"/>
      <c r="R45" s="25" t="s">
        <v>56</v>
      </c>
      <c r="S45" s="52" t="s">
        <v>382</v>
      </c>
      <c r="T45" s="71"/>
      <c r="U45" s="26"/>
      <c r="V45" s="18"/>
      <c r="W45" s="51" t="s">
        <v>56</v>
      </c>
      <c r="X45" s="52" t="s">
        <v>201</v>
      </c>
      <c r="Y45" s="77"/>
      <c r="Z45" s="26"/>
      <c r="AA45" s="60"/>
      <c r="AB45" s="51" t="s">
        <v>56</v>
      </c>
      <c r="AC45" s="52" t="s">
        <v>310</v>
      </c>
      <c r="AD45" s="77"/>
      <c r="AE45" s="26"/>
      <c r="AG45" s="51" t="s">
        <v>56</v>
      </c>
      <c r="AH45" s="52" t="s">
        <v>248</v>
      </c>
      <c r="AI45" s="77"/>
      <c r="AJ45" s="26"/>
      <c r="AM45" s="51" t="s">
        <v>56</v>
      </c>
      <c r="AN45" s="61" t="s">
        <v>187</v>
      </c>
      <c r="AO45" s="77"/>
      <c r="AP45" s="26"/>
      <c r="AR45" s="51" t="s">
        <v>56</v>
      </c>
      <c r="AS45" s="52" t="s">
        <v>247</v>
      </c>
      <c r="AT45" s="77"/>
      <c r="AU45" s="26"/>
      <c r="AW45" s="51" t="s">
        <v>56</v>
      </c>
      <c r="AX45" s="52" t="s">
        <v>340</v>
      </c>
      <c r="AY45" s="77"/>
      <c r="AZ45" s="26"/>
      <c r="BB45" s="51" t="s">
        <v>56</v>
      </c>
      <c r="BC45" s="52" t="s">
        <v>342</v>
      </c>
      <c r="BD45" s="77"/>
      <c r="BE45" s="26"/>
      <c r="BG45" s="51" t="s">
        <v>56</v>
      </c>
      <c r="BH45" s="52" t="s">
        <v>231</v>
      </c>
      <c r="BI45" s="77" t="e">
        <f>+(#REF!+#REF!)</f>
        <v>#REF!</v>
      </c>
      <c r="BJ45" s="26"/>
    </row>
    <row r="46" spans="3:62">
      <c r="C46" s="10" t="s">
        <v>59</v>
      </c>
      <c r="D46" s="15" t="s">
        <v>150</v>
      </c>
      <c r="E46" s="67"/>
      <c r="F46" s="15"/>
      <c r="G46" s="18"/>
      <c r="H46" s="10" t="s">
        <v>59</v>
      </c>
      <c r="I46" s="15" t="s">
        <v>150</v>
      </c>
      <c r="J46" s="67"/>
      <c r="K46" s="15"/>
      <c r="L46" s="18"/>
      <c r="M46" s="10" t="s">
        <v>59</v>
      </c>
      <c r="N46" s="117"/>
      <c r="O46" s="115"/>
      <c r="P46" s="118"/>
      <c r="Q46" s="18"/>
      <c r="R46" s="10" t="s">
        <v>59</v>
      </c>
      <c r="S46" s="117"/>
      <c r="T46" s="115"/>
      <c r="U46" s="118"/>
      <c r="V46" s="18"/>
      <c r="W46" s="10" t="s">
        <v>59</v>
      </c>
      <c r="X46" s="15" t="s">
        <v>203</v>
      </c>
      <c r="Y46" s="67"/>
      <c r="Z46" s="15"/>
      <c r="AB46" s="10" t="s">
        <v>59</v>
      </c>
      <c r="AC46" s="15" t="s">
        <v>162</v>
      </c>
      <c r="AD46" s="67"/>
      <c r="AE46" s="15"/>
      <c r="AG46" s="10" t="s">
        <v>59</v>
      </c>
      <c r="AH46" s="15">
        <v>0</v>
      </c>
      <c r="AI46" s="67"/>
      <c r="AJ46" s="15"/>
      <c r="AM46" s="10" t="s">
        <v>59</v>
      </c>
      <c r="AN46" s="15" t="s">
        <v>358</v>
      </c>
      <c r="AO46" s="67"/>
      <c r="AP46" s="15"/>
      <c r="AR46" s="10" t="s">
        <v>59</v>
      </c>
      <c r="AS46" s="118"/>
      <c r="AT46" s="115"/>
      <c r="AU46" s="118"/>
      <c r="AW46" s="10" t="s">
        <v>59</v>
      </c>
      <c r="AX46" s="151"/>
      <c r="AY46" s="115"/>
      <c r="AZ46" s="118"/>
      <c r="BB46" s="10" t="s">
        <v>59</v>
      </c>
      <c r="BC46" s="59">
        <v>5.0000000000000001E-3</v>
      </c>
      <c r="BD46" s="67"/>
      <c r="BE46" s="15"/>
      <c r="BG46" s="10" t="s">
        <v>59</v>
      </c>
      <c r="BH46" s="15" t="s">
        <v>238</v>
      </c>
      <c r="BI46" s="67" t="e">
        <f>+(#REF!+#REF!)/(#REF!+#REF!)</f>
        <v>#REF!</v>
      </c>
      <c r="BJ46" s="15"/>
    </row>
    <row r="47" spans="3:62">
      <c r="C47" s="10" t="s">
        <v>60</v>
      </c>
      <c r="D47" s="15" t="s">
        <v>147</v>
      </c>
      <c r="E47" s="67"/>
      <c r="F47" s="15"/>
      <c r="G47" s="18"/>
      <c r="H47" s="10" t="s">
        <v>60</v>
      </c>
      <c r="I47" s="15" t="s">
        <v>147</v>
      </c>
      <c r="J47" s="67"/>
      <c r="K47" s="15"/>
      <c r="L47" s="18"/>
      <c r="M47" s="10" t="s">
        <v>60</v>
      </c>
      <c r="N47" s="117"/>
      <c r="O47" s="115"/>
      <c r="P47" s="118"/>
      <c r="Q47" s="18"/>
      <c r="R47" s="10" t="s">
        <v>60</v>
      </c>
      <c r="S47" s="117"/>
      <c r="T47" s="115"/>
      <c r="U47" s="118"/>
      <c r="V47" s="18"/>
      <c r="W47" s="10" t="s">
        <v>60</v>
      </c>
      <c r="X47" s="15" t="s">
        <v>253</v>
      </c>
      <c r="Y47" s="67"/>
      <c r="Z47" s="15"/>
      <c r="AB47" s="10" t="s">
        <v>60</v>
      </c>
      <c r="AC47" s="15" t="s">
        <v>305</v>
      </c>
      <c r="AD47" s="67"/>
      <c r="AE47" s="15"/>
      <c r="AG47" s="10" t="s">
        <v>60</v>
      </c>
      <c r="AH47" s="15" t="s">
        <v>258</v>
      </c>
      <c r="AI47" s="67"/>
      <c r="AJ47" s="15"/>
      <c r="AM47" s="10" t="s">
        <v>60</v>
      </c>
      <c r="AN47" s="15" t="s">
        <v>359</v>
      </c>
      <c r="AO47" s="67"/>
      <c r="AP47" s="15"/>
      <c r="AR47" s="10" t="s">
        <v>60</v>
      </c>
      <c r="AS47" s="118"/>
      <c r="AT47" s="115"/>
      <c r="AU47" s="118"/>
      <c r="AW47" s="10" t="s">
        <v>60</v>
      </c>
      <c r="AX47" s="118"/>
      <c r="AY47" s="115"/>
      <c r="AZ47" s="118"/>
      <c r="BB47" s="10" t="s">
        <v>60</v>
      </c>
      <c r="BC47" s="15" t="s">
        <v>271</v>
      </c>
      <c r="BD47" s="67"/>
      <c r="BE47" s="15"/>
      <c r="BG47" s="10" t="s">
        <v>60</v>
      </c>
      <c r="BH47" s="15" t="s">
        <v>233</v>
      </c>
      <c r="BI47" s="67" t="e">
        <f>+(#REF!+#REF!)/(#REF!+#REF!)</f>
        <v>#REF!</v>
      </c>
      <c r="BJ47" s="15"/>
    </row>
    <row r="48" spans="3:62">
      <c r="C48" s="10" t="s">
        <v>61</v>
      </c>
      <c r="D48" s="15" t="s">
        <v>148</v>
      </c>
      <c r="E48" s="67"/>
      <c r="F48" s="15"/>
      <c r="G48" s="18"/>
      <c r="H48" s="10" t="s">
        <v>61</v>
      </c>
      <c r="I48" s="15" t="s">
        <v>148</v>
      </c>
      <c r="J48" s="67"/>
      <c r="K48" s="15"/>
      <c r="L48" s="18"/>
      <c r="M48" s="10" t="s">
        <v>61</v>
      </c>
      <c r="N48" s="117"/>
      <c r="O48" s="115"/>
      <c r="P48" s="118"/>
      <c r="Q48" s="18"/>
      <c r="R48" s="10" t="s">
        <v>61</v>
      </c>
      <c r="S48" s="117"/>
      <c r="T48" s="115"/>
      <c r="U48" s="118"/>
      <c r="V48" s="18"/>
      <c r="W48" s="10" t="s">
        <v>61</v>
      </c>
      <c r="X48" s="23">
        <v>0.03</v>
      </c>
      <c r="Y48" s="67"/>
      <c r="Z48" s="15"/>
      <c r="AB48" s="10" t="s">
        <v>61</v>
      </c>
      <c r="AC48" s="23" t="s">
        <v>306</v>
      </c>
      <c r="AD48" s="67"/>
      <c r="AE48" s="15"/>
      <c r="AG48" s="10" t="s">
        <v>61</v>
      </c>
      <c r="AH48" s="15" t="s">
        <v>138</v>
      </c>
      <c r="AI48" s="67"/>
      <c r="AJ48" s="15"/>
      <c r="AM48" s="10" t="s">
        <v>61</v>
      </c>
      <c r="AN48" s="15" t="s">
        <v>275</v>
      </c>
      <c r="AO48" s="67"/>
      <c r="AP48" s="15"/>
      <c r="AR48" s="10" t="s">
        <v>61</v>
      </c>
      <c r="AS48" s="118"/>
      <c r="AT48" s="115"/>
      <c r="AU48" s="118"/>
      <c r="AW48" s="10" t="s">
        <v>61</v>
      </c>
      <c r="AX48" s="118"/>
      <c r="AY48" s="115"/>
      <c r="AZ48" s="118"/>
      <c r="BB48" s="10" t="s">
        <v>61</v>
      </c>
      <c r="BC48" s="15" t="s">
        <v>137</v>
      </c>
      <c r="BD48" s="67"/>
      <c r="BE48" s="15"/>
      <c r="BG48" s="10" t="s">
        <v>61</v>
      </c>
      <c r="BH48" s="15" t="s">
        <v>235</v>
      </c>
      <c r="BI48" s="67" t="e">
        <f>+(#REF!+#REF!)/(#REF!+#REF!)</f>
        <v>#REF!</v>
      </c>
      <c r="BJ48" s="15"/>
    </row>
    <row r="49" spans="3:62">
      <c r="C49" s="10" t="s">
        <v>62</v>
      </c>
      <c r="D49" s="15" t="s">
        <v>148</v>
      </c>
      <c r="E49" s="67"/>
      <c r="F49" s="15"/>
      <c r="G49" s="18"/>
      <c r="H49" s="10" t="s">
        <v>62</v>
      </c>
      <c r="I49" s="15" t="s">
        <v>148</v>
      </c>
      <c r="J49" s="67"/>
      <c r="K49" s="15"/>
      <c r="L49" s="18"/>
      <c r="M49" s="10" t="s">
        <v>62</v>
      </c>
      <c r="N49" s="117"/>
      <c r="O49" s="115"/>
      <c r="P49" s="118"/>
      <c r="Q49" s="18"/>
      <c r="R49" s="10" t="s">
        <v>62</v>
      </c>
      <c r="S49" s="117"/>
      <c r="T49" s="115"/>
      <c r="U49" s="118"/>
      <c r="V49" s="18"/>
      <c r="W49" s="10" t="s">
        <v>62</v>
      </c>
      <c r="X49" s="23">
        <v>0.02</v>
      </c>
      <c r="Y49" s="67"/>
      <c r="Z49" s="15"/>
      <c r="AB49" s="10" t="s">
        <v>62</v>
      </c>
      <c r="AC49" s="23" t="s">
        <v>307</v>
      </c>
      <c r="AD49" s="67"/>
      <c r="AE49" s="15"/>
      <c r="AG49" s="10" t="s">
        <v>62</v>
      </c>
      <c r="AH49" s="15" t="s">
        <v>138</v>
      </c>
      <c r="AI49" s="67"/>
      <c r="AJ49" s="15"/>
      <c r="AM49" s="10" t="s">
        <v>62</v>
      </c>
      <c r="AN49" s="15" t="s">
        <v>276</v>
      </c>
      <c r="AO49" s="67"/>
      <c r="AP49" s="15"/>
      <c r="AR49" s="10" t="s">
        <v>62</v>
      </c>
      <c r="AS49" s="118"/>
      <c r="AT49" s="115"/>
      <c r="AU49" s="118"/>
      <c r="AW49" s="10" t="s">
        <v>62</v>
      </c>
      <c r="AX49" s="121"/>
      <c r="AY49" s="115"/>
      <c r="AZ49" s="118"/>
      <c r="BB49" s="10" t="s">
        <v>62</v>
      </c>
      <c r="BC49" s="23">
        <v>0.03</v>
      </c>
      <c r="BD49" s="67"/>
      <c r="BE49" s="15"/>
      <c r="BG49" s="10" t="s">
        <v>62</v>
      </c>
      <c r="BH49" s="15" t="s">
        <v>234</v>
      </c>
      <c r="BI49" s="67" t="e">
        <f>+(#REF!+#REF!)/(#REF!+#REF!)</f>
        <v>#REF!</v>
      </c>
      <c r="BJ49" s="15"/>
    </row>
    <row r="50" spans="3:62">
      <c r="C50" s="10" t="s">
        <v>146</v>
      </c>
      <c r="D50" s="15" t="s">
        <v>149</v>
      </c>
      <c r="E50" s="67"/>
      <c r="F50" s="15"/>
      <c r="G50" s="18"/>
      <c r="H50" s="10" t="s">
        <v>146</v>
      </c>
      <c r="I50" s="15" t="s">
        <v>149</v>
      </c>
      <c r="J50" s="67"/>
      <c r="K50" s="15"/>
      <c r="L50" s="18"/>
      <c r="M50" s="10" t="s">
        <v>146</v>
      </c>
      <c r="N50" s="117"/>
      <c r="O50" s="115"/>
      <c r="P50" s="118"/>
      <c r="Q50" s="18"/>
      <c r="R50" s="10" t="s">
        <v>146</v>
      </c>
      <c r="S50" s="117"/>
      <c r="T50" s="115"/>
      <c r="U50" s="118"/>
      <c r="V50" s="18"/>
      <c r="W50" s="10" t="s">
        <v>146</v>
      </c>
      <c r="X50" s="15" t="s">
        <v>202</v>
      </c>
      <c r="Y50" s="67"/>
      <c r="Z50" s="15"/>
      <c r="AB50" s="10" t="s">
        <v>146</v>
      </c>
      <c r="AC50" s="15" t="s">
        <v>207</v>
      </c>
      <c r="AD50" s="67"/>
      <c r="AE50" s="15"/>
      <c r="AG50" s="10" t="s">
        <v>146</v>
      </c>
      <c r="AH50" s="15" t="s">
        <v>138</v>
      </c>
      <c r="AI50" s="67"/>
      <c r="AJ50" s="15"/>
      <c r="AM50" s="10" t="s">
        <v>146</v>
      </c>
      <c r="AN50" s="15" t="s">
        <v>277</v>
      </c>
      <c r="AO50" s="67"/>
      <c r="AP50" s="15"/>
      <c r="AR50" s="10" t="s">
        <v>146</v>
      </c>
      <c r="AS50" s="118"/>
      <c r="AT50" s="115"/>
      <c r="AU50" s="118"/>
      <c r="AW50" s="10" t="s">
        <v>146</v>
      </c>
      <c r="AX50" s="121"/>
      <c r="AY50" s="115"/>
      <c r="AZ50" s="118"/>
      <c r="BB50" s="10" t="s">
        <v>146</v>
      </c>
      <c r="BC50" s="23">
        <v>0.02</v>
      </c>
      <c r="BD50" s="67"/>
      <c r="BE50" s="15"/>
      <c r="BG50" s="10" t="s">
        <v>146</v>
      </c>
      <c r="BH50" s="15" t="s">
        <v>236</v>
      </c>
      <c r="BI50" s="67" t="e">
        <f>+(#REF!+#REF!)/(#REF!+#REF!)</f>
        <v>#REF!</v>
      </c>
      <c r="BJ50" s="15"/>
    </row>
    <row r="51" spans="3:62" ht="13.5" thickBot="1">
      <c r="C51" s="9" t="s">
        <v>63</v>
      </c>
      <c r="D51" s="17" t="s">
        <v>145</v>
      </c>
      <c r="E51" s="67"/>
      <c r="F51" s="15"/>
      <c r="G51" s="18"/>
      <c r="H51" s="9" t="s">
        <v>63</v>
      </c>
      <c r="I51" s="17" t="s">
        <v>145</v>
      </c>
      <c r="J51" s="67"/>
      <c r="K51" s="15"/>
      <c r="L51" s="18"/>
      <c r="M51" s="9" t="s">
        <v>63</v>
      </c>
      <c r="N51" s="17" t="s">
        <v>174</v>
      </c>
      <c r="O51" s="67"/>
      <c r="P51" s="15"/>
      <c r="Q51" s="18"/>
      <c r="R51" s="9" t="s">
        <v>63</v>
      </c>
      <c r="S51" s="130"/>
      <c r="T51" s="115"/>
      <c r="U51" s="118"/>
      <c r="V51" s="18"/>
      <c r="W51" s="9" t="s">
        <v>63</v>
      </c>
      <c r="X51" s="17" t="s">
        <v>204</v>
      </c>
      <c r="Y51" s="67"/>
      <c r="Z51" s="15"/>
      <c r="AB51" s="9" t="s">
        <v>63</v>
      </c>
      <c r="AC51" s="17" t="s">
        <v>208</v>
      </c>
      <c r="AD51" s="67"/>
      <c r="AE51" s="15"/>
      <c r="AG51" s="9" t="s">
        <v>63</v>
      </c>
      <c r="AH51" s="17" t="s">
        <v>368</v>
      </c>
      <c r="AI51" s="67"/>
      <c r="AJ51" s="15"/>
      <c r="AM51" s="9" t="s">
        <v>63</v>
      </c>
      <c r="AN51" s="17" t="s">
        <v>360</v>
      </c>
      <c r="AO51" s="67"/>
      <c r="AP51" s="15"/>
      <c r="AR51" s="9" t="s">
        <v>63</v>
      </c>
      <c r="AS51" s="129"/>
      <c r="AT51" s="115"/>
      <c r="AU51" s="118"/>
      <c r="AW51" s="9" t="s">
        <v>63</v>
      </c>
      <c r="AX51" s="129"/>
      <c r="AY51" s="115"/>
      <c r="AZ51" s="118"/>
      <c r="BB51" s="9" t="s">
        <v>63</v>
      </c>
      <c r="BC51" s="17" t="s">
        <v>343</v>
      </c>
      <c r="BD51" s="67"/>
      <c r="BE51" s="15"/>
      <c r="BG51" s="9" t="s">
        <v>63</v>
      </c>
      <c r="BH51" s="17" t="s">
        <v>237</v>
      </c>
      <c r="BI51" s="67" t="e">
        <f>+(#REF!+#REF!)</f>
        <v>#REF!</v>
      </c>
      <c r="BJ51" s="15"/>
    </row>
    <row r="52" spans="3:62" ht="13.5" thickBot="1">
      <c r="C52" s="10" t="s">
        <v>64</v>
      </c>
      <c r="D52" s="15" t="s">
        <v>98</v>
      </c>
      <c r="E52" s="71"/>
      <c r="F52" s="26"/>
      <c r="G52" s="18"/>
      <c r="H52" s="10" t="s">
        <v>64</v>
      </c>
      <c r="I52" s="15" t="s">
        <v>392</v>
      </c>
      <c r="J52" s="71"/>
      <c r="K52" s="26"/>
      <c r="L52" s="18"/>
      <c r="M52" s="10" t="s">
        <v>64</v>
      </c>
      <c r="N52" s="15" t="s">
        <v>98</v>
      </c>
      <c r="O52" s="71"/>
      <c r="P52" s="26"/>
      <c r="Q52" s="18"/>
      <c r="R52" s="10" t="s">
        <v>64</v>
      </c>
      <c r="S52" s="15" t="s">
        <v>98</v>
      </c>
      <c r="T52" s="71"/>
      <c r="U52" s="26"/>
      <c r="V52" s="18"/>
      <c r="W52" s="10" t="s">
        <v>64</v>
      </c>
      <c r="X52" s="15" t="s">
        <v>98</v>
      </c>
      <c r="Y52" s="71"/>
      <c r="Z52" s="26"/>
      <c r="AB52" s="10" t="s">
        <v>64</v>
      </c>
      <c r="AC52" s="15" t="s">
        <v>98</v>
      </c>
      <c r="AD52" s="71"/>
      <c r="AE52" s="26"/>
      <c r="AG52" s="10" t="s">
        <v>64</v>
      </c>
      <c r="AH52" s="15" t="s">
        <v>369</v>
      </c>
      <c r="AI52" s="71"/>
      <c r="AJ52" s="26"/>
      <c r="AM52" s="10" t="s">
        <v>64</v>
      </c>
      <c r="AN52" s="15" t="s">
        <v>278</v>
      </c>
      <c r="AO52" s="71"/>
      <c r="AP52" s="26"/>
      <c r="AR52" s="10" t="s">
        <v>64</v>
      </c>
      <c r="AS52" s="118"/>
      <c r="AT52" s="124"/>
      <c r="AU52" s="124"/>
      <c r="AW52" s="10" t="s">
        <v>64</v>
      </c>
      <c r="AX52" s="118"/>
      <c r="AY52" s="152"/>
      <c r="AZ52" s="124"/>
      <c r="BB52" s="10" t="s">
        <v>64</v>
      </c>
      <c r="BC52" s="15" t="s">
        <v>272</v>
      </c>
      <c r="BD52" s="71"/>
      <c r="BE52" s="26"/>
      <c r="BG52" s="10" t="s">
        <v>64</v>
      </c>
      <c r="BH52" s="15" t="s">
        <v>98</v>
      </c>
      <c r="BI52" s="71" t="e">
        <f>+(#REF!+#REF!)</f>
        <v>#REF!</v>
      </c>
      <c r="BJ52" s="26"/>
    </row>
    <row r="53" spans="3:62">
      <c r="C53" s="8" t="s">
        <v>65</v>
      </c>
      <c r="D53" s="24" t="s">
        <v>66</v>
      </c>
      <c r="E53" s="67"/>
      <c r="F53" s="15"/>
      <c r="G53" s="18"/>
      <c r="H53" s="8" t="s">
        <v>65</v>
      </c>
      <c r="I53" s="24" t="s">
        <v>152</v>
      </c>
      <c r="J53" s="67"/>
      <c r="K53" s="15"/>
      <c r="L53" s="18"/>
      <c r="M53" s="8" t="s">
        <v>191</v>
      </c>
      <c r="N53" s="24" t="s">
        <v>379</v>
      </c>
      <c r="O53" s="67"/>
      <c r="P53" s="15"/>
      <c r="Q53" s="18"/>
      <c r="R53" s="8" t="s">
        <v>191</v>
      </c>
      <c r="S53" s="24" t="s">
        <v>379</v>
      </c>
      <c r="T53" s="67"/>
      <c r="U53" s="15"/>
      <c r="V53" s="18"/>
      <c r="W53" s="8" t="s">
        <v>65</v>
      </c>
      <c r="X53" s="135"/>
      <c r="Y53" s="135"/>
      <c r="Z53" s="118"/>
      <c r="AB53" s="8" t="s">
        <v>65</v>
      </c>
      <c r="AC53" s="135"/>
      <c r="AD53" s="135"/>
      <c r="AE53" s="118"/>
      <c r="AG53" s="8" t="s">
        <v>324</v>
      </c>
      <c r="AH53" s="135"/>
      <c r="AI53" s="115"/>
      <c r="AJ53" s="118"/>
      <c r="AM53" s="8" t="s">
        <v>262</v>
      </c>
      <c r="AN53" s="24" t="s">
        <v>273</v>
      </c>
      <c r="AO53" s="67"/>
      <c r="AP53" s="15"/>
      <c r="AR53" s="8" t="s">
        <v>330</v>
      </c>
      <c r="AS53" s="135"/>
      <c r="AT53" s="115"/>
      <c r="AU53" s="118"/>
      <c r="AW53" s="8" t="s">
        <v>262</v>
      </c>
      <c r="AX53" s="135"/>
      <c r="AY53" s="135"/>
      <c r="AZ53" s="118"/>
      <c r="BB53" s="8" t="s">
        <v>262</v>
      </c>
      <c r="BC53" s="135"/>
      <c r="BD53" s="135"/>
      <c r="BE53" s="118"/>
      <c r="BG53" s="8" t="s">
        <v>65</v>
      </c>
      <c r="BH53" s="24" t="s">
        <v>239</v>
      </c>
      <c r="BI53" s="91" t="e">
        <f>SUM(#REF!/(#REF!+#REF!))</f>
        <v>#REF!</v>
      </c>
      <c r="BJ53" s="15"/>
    </row>
    <row r="54" spans="3:62">
      <c r="C54" s="10" t="s">
        <v>154</v>
      </c>
      <c r="D54" s="15" t="s">
        <v>99</v>
      </c>
      <c r="E54" s="81"/>
      <c r="F54" s="15"/>
      <c r="G54" s="18"/>
      <c r="H54" s="10" t="s">
        <v>154</v>
      </c>
      <c r="I54" s="15" t="s">
        <v>153</v>
      </c>
      <c r="J54" s="81"/>
      <c r="K54" s="15"/>
      <c r="L54" s="18"/>
      <c r="M54" s="10" t="s">
        <v>154</v>
      </c>
      <c r="N54" s="118"/>
      <c r="O54" s="123"/>
      <c r="P54" s="118"/>
      <c r="Q54" s="18"/>
      <c r="R54" s="10" t="s">
        <v>154</v>
      </c>
      <c r="S54" s="15" t="s">
        <v>383</v>
      </c>
      <c r="T54" s="81"/>
      <c r="U54" s="15"/>
      <c r="V54" s="18"/>
      <c r="W54" s="10" t="s">
        <v>154</v>
      </c>
      <c r="X54" s="118"/>
      <c r="Y54" s="118"/>
      <c r="Z54" s="118"/>
      <c r="AB54" s="10" t="s">
        <v>154</v>
      </c>
      <c r="AC54" s="118"/>
      <c r="AD54" s="118"/>
      <c r="AE54" s="118"/>
      <c r="AG54" s="10" t="s">
        <v>263</v>
      </c>
      <c r="AH54" s="118"/>
      <c r="AI54" s="115"/>
      <c r="AJ54" s="118"/>
      <c r="AM54" s="10" t="s">
        <v>263</v>
      </c>
      <c r="AN54" s="64" t="s">
        <v>264</v>
      </c>
      <c r="AO54" s="67"/>
      <c r="AP54" s="15"/>
      <c r="AR54" s="10" t="s">
        <v>263</v>
      </c>
      <c r="AS54" s="64" t="s">
        <v>264</v>
      </c>
      <c r="AT54" s="67"/>
      <c r="AU54" s="15"/>
      <c r="AW54" s="10" t="s">
        <v>263</v>
      </c>
      <c r="AX54" s="153"/>
      <c r="AY54" s="123"/>
      <c r="AZ54" s="118"/>
      <c r="BB54" s="10" t="s">
        <v>263</v>
      </c>
      <c r="BC54" s="118"/>
      <c r="BD54" s="123"/>
      <c r="BE54" s="118"/>
      <c r="BG54" s="10" t="s">
        <v>67</v>
      </c>
      <c r="BH54" s="15" t="s">
        <v>157</v>
      </c>
      <c r="BI54" s="81" t="s">
        <v>157</v>
      </c>
      <c r="BJ54" s="15"/>
    </row>
    <row r="55" spans="3:62">
      <c r="C55" s="10" t="s">
        <v>68</v>
      </c>
      <c r="D55" s="23">
        <v>1</v>
      </c>
      <c r="E55" s="23"/>
      <c r="F55" s="15"/>
      <c r="G55" s="18"/>
      <c r="H55" s="10" t="s">
        <v>68</v>
      </c>
      <c r="I55" s="121"/>
      <c r="J55" s="121"/>
      <c r="K55" s="118"/>
      <c r="L55" s="18"/>
      <c r="M55" s="10" t="s">
        <v>68</v>
      </c>
      <c r="N55" s="23">
        <v>1</v>
      </c>
      <c r="O55" s="23"/>
      <c r="P55" s="15"/>
      <c r="Q55" s="18"/>
      <c r="R55" s="10" t="s">
        <v>68</v>
      </c>
      <c r="S55" s="23">
        <v>1</v>
      </c>
      <c r="T55" s="23"/>
      <c r="U55" s="15"/>
      <c r="V55" s="18"/>
      <c r="W55" s="10" t="s">
        <v>68</v>
      </c>
      <c r="X55" s="118"/>
      <c r="Y55" s="118"/>
      <c r="Z55" s="118"/>
      <c r="AB55" s="10" t="s">
        <v>68</v>
      </c>
      <c r="AC55" s="118"/>
      <c r="AD55" s="118"/>
      <c r="AE55" s="118"/>
      <c r="AG55" s="10" t="s">
        <v>68</v>
      </c>
      <c r="AH55" s="118"/>
      <c r="AI55" s="118"/>
      <c r="AJ55" s="118"/>
      <c r="AM55" s="10" t="s">
        <v>68</v>
      </c>
      <c r="AN55" s="89">
        <v>1</v>
      </c>
      <c r="AO55" s="23"/>
      <c r="AP55" s="15"/>
      <c r="AR55" s="10" t="s">
        <v>68</v>
      </c>
      <c r="AS55" s="89">
        <v>1</v>
      </c>
      <c r="AT55" s="67"/>
      <c r="AU55" s="15"/>
      <c r="AW55" s="10" t="s">
        <v>68</v>
      </c>
      <c r="AX55" s="121"/>
      <c r="AY55" s="121"/>
      <c r="AZ55" s="118"/>
      <c r="BB55" s="10" t="s">
        <v>68</v>
      </c>
      <c r="BC55" s="118"/>
      <c r="BD55" s="121"/>
      <c r="BE55" s="118"/>
      <c r="BG55" s="10" t="s">
        <v>68</v>
      </c>
      <c r="BH55" s="23" t="s">
        <v>157</v>
      </c>
      <c r="BI55" s="23" t="s">
        <v>157</v>
      </c>
      <c r="BJ55" s="15"/>
    </row>
    <row r="56" spans="3:62">
      <c r="C56" s="10" t="s">
        <v>254</v>
      </c>
      <c r="D56" s="23" t="s">
        <v>372</v>
      </c>
      <c r="E56" s="23"/>
      <c r="F56" s="15"/>
      <c r="G56" s="18"/>
      <c r="H56" s="10" t="s">
        <v>254</v>
      </c>
      <c r="I56" s="121"/>
      <c r="J56" s="121"/>
      <c r="K56" s="118"/>
      <c r="L56" s="18"/>
      <c r="M56" s="10" t="s">
        <v>254</v>
      </c>
      <c r="N56" s="23" t="s">
        <v>194</v>
      </c>
      <c r="O56" s="23"/>
      <c r="P56" s="15"/>
      <c r="Q56" s="18"/>
      <c r="R56" s="10" t="s">
        <v>254</v>
      </c>
      <c r="S56" s="23" t="s">
        <v>194</v>
      </c>
      <c r="T56" s="23"/>
      <c r="U56" s="15"/>
      <c r="V56" s="18"/>
      <c r="W56" s="10" t="s">
        <v>254</v>
      </c>
      <c r="X56" s="118"/>
      <c r="Y56" s="118"/>
      <c r="Z56" s="118"/>
      <c r="AB56" s="10" t="s">
        <v>254</v>
      </c>
      <c r="AC56" s="118"/>
      <c r="AD56" s="118"/>
      <c r="AE56" s="118"/>
      <c r="AG56" s="10" t="s">
        <v>254</v>
      </c>
      <c r="AH56" s="118"/>
      <c r="AI56" s="118"/>
      <c r="AJ56" s="118"/>
      <c r="AM56" s="10" t="s">
        <v>254</v>
      </c>
      <c r="AN56" s="121"/>
      <c r="AO56" s="121"/>
      <c r="AP56" s="118"/>
      <c r="AR56" s="10" t="s">
        <v>254</v>
      </c>
      <c r="AS56" s="147"/>
      <c r="AT56" s="147"/>
      <c r="AU56" s="118"/>
      <c r="AW56" s="10" t="s">
        <v>254</v>
      </c>
      <c r="AX56" s="121"/>
      <c r="AY56" s="121"/>
      <c r="AZ56" s="118"/>
      <c r="BB56" s="10" t="s">
        <v>254</v>
      </c>
      <c r="BC56" s="118"/>
      <c r="BD56" s="121"/>
      <c r="BE56" s="118"/>
      <c r="BG56" s="10" t="s">
        <v>254</v>
      </c>
      <c r="BH56" s="23" t="s">
        <v>157</v>
      </c>
      <c r="BI56" s="23" t="s">
        <v>157</v>
      </c>
      <c r="BJ56" s="15"/>
    </row>
    <row r="57" spans="3:62">
      <c r="C57" s="10" t="s">
        <v>69</v>
      </c>
      <c r="D57" s="23">
        <v>0.5</v>
      </c>
      <c r="E57" s="23"/>
      <c r="F57" s="15"/>
      <c r="G57" s="18"/>
      <c r="H57" s="10" t="s">
        <v>69</v>
      </c>
      <c r="I57" s="121"/>
      <c r="J57" s="121"/>
      <c r="K57" s="118"/>
      <c r="L57" s="18"/>
      <c r="M57" s="10" t="s">
        <v>69</v>
      </c>
      <c r="N57" s="23" t="s">
        <v>380</v>
      </c>
      <c r="O57" s="23"/>
      <c r="P57" s="15"/>
      <c r="Q57" s="18"/>
      <c r="R57" s="10" t="s">
        <v>192</v>
      </c>
      <c r="S57" s="23" t="s">
        <v>384</v>
      </c>
      <c r="T57" s="23"/>
      <c r="U57" s="15"/>
      <c r="V57" s="18"/>
      <c r="W57" s="10" t="s">
        <v>69</v>
      </c>
      <c r="X57" s="118"/>
      <c r="Y57" s="118"/>
      <c r="Z57" s="118"/>
      <c r="AB57" s="10" t="s">
        <v>69</v>
      </c>
      <c r="AC57" s="118"/>
      <c r="AD57" s="118"/>
      <c r="AE57" s="118"/>
      <c r="AG57" s="10" t="s">
        <v>69</v>
      </c>
      <c r="AH57" s="118"/>
      <c r="AI57" s="118"/>
      <c r="AJ57" s="118"/>
      <c r="AM57" s="10" t="s">
        <v>69</v>
      </c>
      <c r="AN57" s="23" t="s">
        <v>361</v>
      </c>
      <c r="AO57" s="23"/>
      <c r="AP57" s="15"/>
      <c r="AR57" s="10" t="s">
        <v>69</v>
      </c>
      <c r="AS57" s="147"/>
      <c r="AT57" s="147"/>
      <c r="AU57" s="118"/>
      <c r="AW57" s="10" t="s">
        <v>69</v>
      </c>
      <c r="AX57" s="121"/>
      <c r="AY57" s="121"/>
      <c r="AZ57" s="118"/>
      <c r="BB57" s="10" t="s">
        <v>69</v>
      </c>
      <c r="BC57" s="118"/>
      <c r="BD57" s="121"/>
      <c r="BE57" s="118"/>
      <c r="BG57" s="10" t="s">
        <v>69</v>
      </c>
      <c r="BH57" s="23" t="s">
        <v>157</v>
      </c>
      <c r="BI57" s="23" t="s">
        <v>157</v>
      </c>
      <c r="BJ57" s="15"/>
    </row>
    <row r="58" spans="3:62" ht="13.5" thickBot="1">
      <c r="C58" s="10" t="s">
        <v>193</v>
      </c>
      <c r="D58" s="23">
        <v>0.25</v>
      </c>
      <c r="E58" s="23"/>
      <c r="F58" s="15"/>
      <c r="G58" s="18"/>
      <c r="H58" s="10" t="s">
        <v>193</v>
      </c>
      <c r="I58" s="121"/>
      <c r="J58" s="121"/>
      <c r="K58" s="118"/>
      <c r="L58" s="18"/>
      <c r="M58" s="10" t="s">
        <v>193</v>
      </c>
      <c r="N58" s="121"/>
      <c r="O58" s="121"/>
      <c r="P58" s="118"/>
      <c r="Q58" s="18"/>
      <c r="R58" s="10" t="s">
        <v>193</v>
      </c>
      <c r="S58" s="121"/>
      <c r="T58" s="121"/>
      <c r="U58" s="118"/>
      <c r="V58" s="18"/>
      <c r="W58" s="10" t="s">
        <v>193</v>
      </c>
      <c r="X58" s="121"/>
      <c r="Y58" s="121"/>
      <c r="Z58" s="118"/>
      <c r="AB58" s="10" t="s">
        <v>193</v>
      </c>
      <c r="AC58" s="121"/>
      <c r="AD58" s="121"/>
      <c r="AE58" s="118"/>
      <c r="AG58" s="10" t="s">
        <v>193</v>
      </c>
      <c r="AH58" s="121"/>
      <c r="AI58" s="121"/>
      <c r="AJ58" s="118"/>
      <c r="AM58" s="10" t="s">
        <v>193</v>
      </c>
      <c r="AN58" s="121"/>
      <c r="AO58" s="121"/>
      <c r="AP58" s="118"/>
      <c r="AR58" s="10" t="s">
        <v>193</v>
      </c>
      <c r="AS58" s="147"/>
      <c r="AT58" s="147"/>
      <c r="AU58" s="118"/>
      <c r="AW58" s="10" t="s">
        <v>193</v>
      </c>
      <c r="AX58" s="121"/>
      <c r="AY58" s="121"/>
      <c r="AZ58" s="118"/>
      <c r="BB58" s="10" t="s">
        <v>193</v>
      </c>
      <c r="BC58" s="121"/>
      <c r="BD58" s="121"/>
      <c r="BE58" s="118"/>
      <c r="BG58" s="10" t="s">
        <v>193</v>
      </c>
      <c r="BH58" s="23" t="s">
        <v>157</v>
      </c>
      <c r="BI58" s="67" t="s">
        <v>157</v>
      </c>
      <c r="BJ58" s="15"/>
    </row>
    <row r="59" spans="3:62" ht="13.5" thickBot="1">
      <c r="C59" s="25" t="s">
        <v>70</v>
      </c>
      <c r="D59" s="26" t="s">
        <v>100</v>
      </c>
      <c r="E59" s="82"/>
      <c r="F59" s="26"/>
      <c r="G59" s="18"/>
      <c r="H59" s="25" t="s">
        <v>70</v>
      </c>
      <c r="I59" s="26" t="s">
        <v>100</v>
      </c>
      <c r="J59" s="82"/>
      <c r="K59" s="26"/>
      <c r="L59" s="18"/>
      <c r="M59" s="25" t="s">
        <v>70</v>
      </c>
      <c r="N59" s="124"/>
      <c r="O59" s="125"/>
      <c r="P59" s="124"/>
      <c r="Q59" s="18"/>
      <c r="R59" s="25" t="s">
        <v>70</v>
      </c>
      <c r="S59" s="124"/>
      <c r="T59" s="125"/>
      <c r="U59" s="124"/>
      <c r="V59" s="18"/>
      <c r="W59" s="25" t="s">
        <v>70</v>
      </c>
      <c r="X59" s="124"/>
      <c r="Y59" s="124"/>
      <c r="Z59" s="124"/>
      <c r="AB59" s="25" t="s">
        <v>70</v>
      </c>
      <c r="AC59" s="26" t="s">
        <v>157</v>
      </c>
      <c r="AD59" s="26"/>
      <c r="AE59" s="26"/>
      <c r="AG59" s="25" t="s">
        <v>70</v>
      </c>
      <c r="AH59" s="124"/>
      <c r="AI59" s="125"/>
      <c r="AJ59" s="124"/>
      <c r="AM59" s="25" t="s">
        <v>70</v>
      </c>
      <c r="AN59" s="124"/>
      <c r="AO59" s="125"/>
      <c r="AP59" s="124"/>
      <c r="AR59" s="25" t="s">
        <v>70</v>
      </c>
      <c r="AS59" s="124"/>
      <c r="AT59" s="125"/>
      <c r="AU59" s="124"/>
      <c r="AW59" s="25" t="s">
        <v>70</v>
      </c>
      <c r="AX59" s="124"/>
      <c r="AY59" s="125"/>
      <c r="AZ59" s="124"/>
      <c r="BB59" s="25" t="s">
        <v>70</v>
      </c>
      <c r="BC59" s="124"/>
      <c r="BD59" s="125"/>
      <c r="BE59" s="124"/>
      <c r="BG59" s="25" t="s">
        <v>70</v>
      </c>
      <c r="BH59" s="26" t="s">
        <v>157</v>
      </c>
      <c r="BI59" s="82" t="s">
        <v>157</v>
      </c>
      <c r="BJ59" s="26"/>
    </row>
    <row r="60" spans="3:62" ht="13.5" thickBot="1">
      <c r="C60" s="9" t="s">
        <v>71</v>
      </c>
      <c r="D60" s="17" t="s">
        <v>72</v>
      </c>
      <c r="E60" s="79"/>
      <c r="F60" s="17"/>
      <c r="G60" s="18"/>
      <c r="H60" s="9" t="s">
        <v>71</v>
      </c>
      <c r="I60" s="17" t="s">
        <v>72</v>
      </c>
      <c r="J60" s="79"/>
      <c r="K60" s="17"/>
      <c r="L60" s="18"/>
      <c r="M60" s="9" t="s">
        <v>71</v>
      </c>
      <c r="N60" s="17" t="s">
        <v>322</v>
      </c>
      <c r="O60" s="79"/>
      <c r="P60" s="17"/>
      <c r="Q60" s="18"/>
      <c r="R60" s="9" t="s">
        <v>71</v>
      </c>
      <c r="S60" s="17" t="s">
        <v>175</v>
      </c>
      <c r="T60" s="79"/>
      <c r="U60" s="17"/>
      <c r="V60" s="18"/>
      <c r="W60" s="9" t="s">
        <v>71</v>
      </c>
      <c r="X60" s="17" t="s">
        <v>212</v>
      </c>
      <c r="Y60" s="79"/>
      <c r="Z60" s="17"/>
      <c r="AB60" s="9" t="s">
        <v>71</v>
      </c>
      <c r="AC60" s="17" t="s">
        <v>212</v>
      </c>
      <c r="AD60" s="79"/>
      <c r="AE60" s="17"/>
      <c r="AG60" s="9" t="s">
        <v>71</v>
      </c>
      <c r="AH60" s="17" t="s">
        <v>255</v>
      </c>
      <c r="AI60" s="79"/>
      <c r="AJ60" s="17"/>
      <c r="AM60" s="9" t="s">
        <v>71</v>
      </c>
      <c r="AN60" s="17" t="s">
        <v>279</v>
      </c>
      <c r="AO60" s="79"/>
      <c r="AP60" s="17"/>
      <c r="AR60" s="9" t="s">
        <v>71</v>
      </c>
      <c r="AS60" s="17" t="s">
        <v>72</v>
      </c>
      <c r="AT60" s="79"/>
      <c r="AU60" s="17"/>
      <c r="AW60" s="9" t="s">
        <v>71</v>
      </c>
      <c r="AX60" s="17" t="s">
        <v>72</v>
      </c>
      <c r="AY60" s="79"/>
      <c r="AZ60" s="17"/>
      <c r="BB60" s="9" t="s">
        <v>71</v>
      </c>
      <c r="BC60" s="17" t="s">
        <v>255</v>
      </c>
      <c r="BD60" s="79"/>
      <c r="BE60" s="17"/>
      <c r="BG60" s="9" t="s">
        <v>241</v>
      </c>
      <c r="BH60" s="17" t="s">
        <v>240</v>
      </c>
      <c r="BI60" s="79" t="e">
        <f>SUM(#REF!+#REF!)/(#REF!+#REF!)</f>
        <v>#REF!</v>
      </c>
      <c r="BJ60" s="17"/>
    </row>
    <row r="61" spans="3:62" ht="13.5" thickBot="1">
      <c r="C61" s="9" t="s">
        <v>73</v>
      </c>
      <c r="D61" s="17" t="s">
        <v>74</v>
      </c>
      <c r="E61" s="80"/>
      <c r="F61" s="25"/>
      <c r="H61" s="9" t="s">
        <v>73</v>
      </c>
      <c r="I61" s="17" t="s">
        <v>74</v>
      </c>
      <c r="J61" s="80"/>
      <c r="K61" s="25"/>
      <c r="L61" s="1"/>
      <c r="M61" s="9" t="s">
        <v>73</v>
      </c>
      <c r="N61" s="17" t="s">
        <v>323</v>
      </c>
      <c r="O61" s="80"/>
      <c r="P61" s="25"/>
      <c r="Q61" s="1"/>
      <c r="R61" s="9" t="s">
        <v>73</v>
      </c>
      <c r="S61" s="17" t="s">
        <v>409</v>
      </c>
      <c r="T61" s="80"/>
      <c r="U61" s="25"/>
      <c r="V61" s="1"/>
      <c r="W61" s="9" t="s">
        <v>73</v>
      </c>
      <c r="X61" s="17" t="s">
        <v>215</v>
      </c>
      <c r="Y61" s="80"/>
      <c r="Z61" s="25"/>
      <c r="AB61" s="9" t="s">
        <v>73</v>
      </c>
      <c r="AC61" s="17" t="s">
        <v>214</v>
      </c>
      <c r="AD61" s="80"/>
      <c r="AE61" s="25"/>
      <c r="AG61" s="9" t="s">
        <v>73</v>
      </c>
      <c r="AH61" s="17" t="s">
        <v>370</v>
      </c>
      <c r="AI61" s="80"/>
      <c r="AJ61" s="25"/>
      <c r="AM61" s="9" t="s">
        <v>73</v>
      </c>
      <c r="AN61" s="17" t="s">
        <v>329</v>
      </c>
      <c r="AO61" s="80"/>
      <c r="AP61" s="25"/>
      <c r="AR61" s="9" t="s">
        <v>73</v>
      </c>
      <c r="AS61" s="17" t="s">
        <v>280</v>
      </c>
      <c r="AT61" s="80"/>
      <c r="AU61" s="25"/>
      <c r="AW61" s="9" t="s">
        <v>73</v>
      </c>
      <c r="AX61" s="17" t="s">
        <v>215</v>
      </c>
      <c r="AY61" s="80"/>
      <c r="AZ61" s="25"/>
      <c r="BB61" s="9" t="s">
        <v>73</v>
      </c>
      <c r="BC61" s="17" t="s">
        <v>256</v>
      </c>
      <c r="BD61" s="80"/>
      <c r="BE61" s="25"/>
      <c r="BG61" s="9" t="s">
        <v>73</v>
      </c>
      <c r="BH61" s="17" t="s">
        <v>242</v>
      </c>
      <c r="BI61" s="80" t="e">
        <f>SUM(#REF!+#REF!)/(#REF!+#REF!)*365</f>
        <v>#REF!</v>
      </c>
      <c r="BJ61" s="25"/>
    </row>
    <row r="62" spans="3:62">
      <c r="C62" s="10" t="s">
        <v>75</v>
      </c>
      <c r="D62" s="15" t="s">
        <v>76</v>
      </c>
      <c r="E62" s="83"/>
      <c r="F62" s="10"/>
      <c r="H62" s="10" t="s">
        <v>75</v>
      </c>
      <c r="I62" s="15" t="s">
        <v>76</v>
      </c>
      <c r="J62" s="83"/>
      <c r="K62" s="10"/>
      <c r="M62" s="10" t="s">
        <v>75</v>
      </c>
      <c r="N62" s="15" t="s">
        <v>157</v>
      </c>
      <c r="O62" s="83"/>
      <c r="P62" s="10"/>
      <c r="Q62" s="1"/>
      <c r="R62" s="10" t="s">
        <v>75</v>
      </c>
      <c r="S62" s="118" t="s">
        <v>157</v>
      </c>
      <c r="T62" s="131"/>
      <c r="U62" s="122"/>
      <c r="V62" s="1"/>
      <c r="W62" s="10" t="s">
        <v>75</v>
      </c>
      <c r="X62" s="118"/>
      <c r="Y62" s="118"/>
      <c r="Z62" s="122"/>
      <c r="AB62" s="10" t="s">
        <v>75</v>
      </c>
      <c r="AC62" s="118"/>
      <c r="AD62" s="118"/>
      <c r="AE62" s="122"/>
      <c r="AG62" s="10" t="s">
        <v>75</v>
      </c>
      <c r="AH62" s="140"/>
      <c r="AI62" s="141"/>
      <c r="AJ62" s="122"/>
      <c r="AM62" s="10" t="s">
        <v>75</v>
      </c>
      <c r="AN62" s="118"/>
      <c r="AO62" s="131"/>
      <c r="AP62" s="122"/>
      <c r="AR62" s="10" t="s">
        <v>75</v>
      </c>
      <c r="AS62" s="140"/>
      <c r="AT62" s="140"/>
      <c r="AU62" s="122"/>
      <c r="AW62" s="10" t="s">
        <v>75</v>
      </c>
      <c r="AX62" s="154"/>
      <c r="AY62" s="154"/>
      <c r="AZ62" s="122"/>
      <c r="BB62" s="10" t="s">
        <v>75</v>
      </c>
      <c r="BC62" s="140"/>
      <c r="BD62" s="140"/>
      <c r="BE62" s="122"/>
      <c r="BG62" s="10" t="s">
        <v>75</v>
      </c>
      <c r="BH62" s="15" t="s">
        <v>157</v>
      </c>
      <c r="BI62" s="83" t="s">
        <v>157</v>
      </c>
      <c r="BJ62" s="10"/>
    </row>
    <row r="63" spans="3:62">
      <c r="C63" s="10" t="s">
        <v>304</v>
      </c>
      <c r="D63" s="15" t="s">
        <v>78</v>
      </c>
      <c r="E63" s="67"/>
      <c r="F63" s="10"/>
      <c r="H63" s="10" t="s">
        <v>77</v>
      </c>
      <c r="I63" s="118"/>
      <c r="J63" s="115"/>
      <c r="K63" s="122"/>
      <c r="M63" s="10" t="s">
        <v>77</v>
      </c>
      <c r="N63" s="15" t="s">
        <v>78</v>
      </c>
      <c r="O63" s="83"/>
      <c r="P63" s="10"/>
      <c r="Q63" s="1"/>
      <c r="R63" s="10" t="s">
        <v>190</v>
      </c>
      <c r="S63" s="15" t="s">
        <v>78</v>
      </c>
      <c r="T63" s="67"/>
      <c r="U63" s="10"/>
      <c r="V63" s="1"/>
      <c r="W63" s="10" t="s">
        <v>77</v>
      </c>
      <c r="X63" s="118"/>
      <c r="Y63" s="118"/>
      <c r="Z63" s="122"/>
      <c r="AB63" s="10" t="s">
        <v>77</v>
      </c>
      <c r="AC63" s="118"/>
      <c r="AD63" s="118"/>
      <c r="AE63" s="122"/>
      <c r="AG63" s="10" t="s">
        <v>77</v>
      </c>
      <c r="AH63" s="140"/>
      <c r="AI63" s="142"/>
      <c r="AJ63" s="122"/>
      <c r="AM63" s="10" t="s">
        <v>77</v>
      </c>
      <c r="AN63" s="121"/>
      <c r="AO63" s="131"/>
      <c r="AP63" s="122"/>
      <c r="AR63" s="10" t="s">
        <v>77</v>
      </c>
      <c r="AS63" s="140"/>
      <c r="AT63" s="140"/>
      <c r="AU63" s="122"/>
      <c r="AW63" s="10" t="s">
        <v>77</v>
      </c>
      <c r="AX63" s="140"/>
      <c r="AY63" s="140"/>
      <c r="AZ63" s="122"/>
      <c r="BB63" s="10" t="s">
        <v>77</v>
      </c>
      <c r="BC63" s="140"/>
      <c r="BD63" s="140"/>
      <c r="BE63" s="122"/>
      <c r="BG63" s="10" t="s">
        <v>77</v>
      </c>
      <c r="BH63" s="23" t="s">
        <v>157</v>
      </c>
      <c r="BI63" s="67" t="s">
        <v>157</v>
      </c>
      <c r="BJ63" s="10"/>
    </row>
    <row r="64" spans="3:62">
      <c r="C64" s="10" t="s">
        <v>303</v>
      </c>
      <c r="D64" s="15" t="s">
        <v>80</v>
      </c>
      <c r="E64" s="14"/>
      <c r="F64" s="10"/>
      <c r="H64" s="10" t="s">
        <v>79</v>
      </c>
      <c r="I64" s="15" t="s">
        <v>80</v>
      </c>
      <c r="J64" s="14"/>
      <c r="K64" s="10"/>
      <c r="M64" s="10" t="s">
        <v>79</v>
      </c>
      <c r="N64" s="118"/>
      <c r="O64" s="126"/>
      <c r="P64" s="122"/>
      <c r="Q64" s="1"/>
      <c r="R64" s="10" t="s">
        <v>79</v>
      </c>
      <c r="S64" s="118" t="s">
        <v>157</v>
      </c>
      <c r="T64" s="126"/>
      <c r="U64" s="122"/>
      <c r="V64" s="1"/>
      <c r="W64" s="10" t="s">
        <v>79</v>
      </c>
      <c r="X64" s="118"/>
      <c r="Y64" s="118"/>
      <c r="Z64" s="122"/>
      <c r="AB64" s="10" t="s">
        <v>79</v>
      </c>
      <c r="AC64" s="118"/>
      <c r="AD64" s="118"/>
      <c r="AE64" s="122"/>
      <c r="AG64" s="10" t="s">
        <v>79</v>
      </c>
      <c r="AH64" s="140"/>
      <c r="AI64" s="143"/>
      <c r="AJ64" s="122"/>
      <c r="AM64" s="10" t="s">
        <v>79</v>
      </c>
      <c r="AN64" s="121"/>
      <c r="AO64" s="126"/>
      <c r="AP64" s="122"/>
      <c r="AR64" s="10" t="s">
        <v>79</v>
      </c>
      <c r="AS64" s="140"/>
      <c r="AT64" s="140"/>
      <c r="AU64" s="122"/>
      <c r="AW64" s="10" t="s">
        <v>79</v>
      </c>
      <c r="AX64" s="140"/>
      <c r="AY64" s="140"/>
      <c r="AZ64" s="122"/>
      <c r="BB64" s="10" t="s">
        <v>79</v>
      </c>
      <c r="BC64" s="140"/>
      <c r="BD64" s="140"/>
      <c r="BE64" s="122"/>
      <c r="BG64" s="10" t="s">
        <v>79</v>
      </c>
      <c r="BH64" s="23" t="s">
        <v>157</v>
      </c>
      <c r="BI64" s="67" t="s">
        <v>157</v>
      </c>
      <c r="BJ64" s="10"/>
    </row>
    <row r="65" spans="3:62" ht="13.5" thickBot="1">
      <c r="C65" s="9" t="s">
        <v>81</v>
      </c>
      <c r="D65" s="17" t="s">
        <v>82</v>
      </c>
      <c r="E65" s="67"/>
      <c r="F65" s="10"/>
      <c r="H65" s="9" t="s">
        <v>81</v>
      </c>
      <c r="I65" s="17" t="s">
        <v>82</v>
      </c>
      <c r="J65" s="67"/>
      <c r="K65" s="10"/>
      <c r="M65" s="9" t="s">
        <v>81</v>
      </c>
      <c r="N65" s="118"/>
      <c r="O65" s="115"/>
      <c r="P65" s="122"/>
      <c r="Q65" s="1"/>
      <c r="R65" s="9" t="s">
        <v>81</v>
      </c>
      <c r="S65" s="118" t="s">
        <v>157</v>
      </c>
      <c r="T65" s="115"/>
      <c r="U65" s="122"/>
      <c r="V65" s="1"/>
      <c r="W65" s="9" t="s">
        <v>81</v>
      </c>
      <c r="X65" s="121"/>
      <c r="Y65" s="121"/>
      <c r="Z65" s="122"/>
      <c r="AB65" s="9" t="s">
        <v>81</v>
      </c>
      <c r="AC65" s="121"/>
      <c r="AD65" s="121"/>
      <c r="AE65" s="122"/>
      <c r="AG65" s="9" t="s">
        <v>81</v>
      </c>
      <c r="AH65" s="144"/>
      <c r="AI65" s="142"/>
      <c r="AJ65" s="122"/>
      <c r="AM65" s="9" t="s">
        <v>81</v>
      </c>
      <c r="AN65" s="129"/>
      <c r="AO65" s="115"/>
      <c r="AP65" s="122"/>
      <c r="AR65" s="9" t="s">
        <v>81</v>
      </c>
      <c r="AS65" s="144"/>
      <c r="AT65" s="144"/>
      <c r="AU65" s="122"/>
      <c r="AW65" s="9" t="s">
        <v>81</v>
      </c>
      <c r="AX65" s="155"/>
      <c r="AY65" s="155"/>
      <c r="AZ65" s="122"/>
      <c r="BB65" s="9" t="s">
        <v>81</v>
      </c>
      <c r="BC65" s="144"/>
      <c r="BD65" s="144"/>
      <c r="BE65" s="122"/>
      <c r="BG65" s="9" t="s">
        <v>81</v>
      </c>
      <c r="BH65" s="17" t="s">
        <v>157</v>
      </c>
      <c r="BI65" s="67" t="s">
        <v>157</v>
      </c>
      <c r="BJ65" s="10"/>
    </row>
    <row r="66" spans="3:62">
      <c r="C66" s="10" t="s">
        <v>83</v>
      </c>
      <c r="D66" s="15" t="s">
        <v>151</v>
      </c>
      <c r="E66" s="8"/>
      <c r="F66" s="8"/>
      <c r="H66" s="10" t="s">
        <v>83</v>
      </c>
      <c r="I66" s="15" t="s">
        <v>84</v>
      </c>
      <c r="J66" s="8"/>
      <c r="K66" s="8"/>
      <c r="M66" s="10" t="s">
        <v>83</v>
      </c>
      <c r="N66" s="24" t="s">
        <v>176</v>
      </c>
      <c r="O66" s="8"/>
      <c r="P66" s="8"/>
      <c r="Q66" s="1"/>
      <c r="R66" s="10" t="s">
        <v>83</v>
      </c>
      <c r="S66" s="24" t="s">
        <v>188</v>
      </c>
      <c r="T66" s="8"/>
      <c r="U66" s="8"/>
      <c r="V66" s="1"/>
      <c r="W66" s="10" t="s">
        <v>83</v>
      </c>
      <c r="X66" s="24" t="s">
        <v>213</v>
      </c>
      <c r="Y66" s="8"/>
      <c r="Z66" s="8"/>
      <c r="AB66" s="10" t="s">
        <v>83</v>
      </c>
      <c r="AC66" s="24" t="s">
        <v>213</v>
      </c>
      <c r="AD66" s="8"/>
      <c r="AE66" s="8"/>
      <c r="AG66" s="136" t="s">
        <v>83</v>
      </c>
      <c r="AH66" s="137" t="s">
        <v>371</v>
      </c>
      <c r="AI66" s="8"/>
      <c r="AJ66" s="8"/>
      <c r="AM66" s="10" t="s">
        <v>83</v>
      </c>
      <c r="AN66" s="15" t="s">
        <v>284</v>
      </c>
      <c r="AO66" s="8"/>
      <c r="AP66" s="8"/>
      <c r="AR66" s="10" t="s">
        <v>83</v>
      </c>
      <c r="AS66" s="15" t="s">
        <v>351</v>
      </c>
      <c r="AT66" s="8"/>
      <c r="AU66" s="8"/>
      <c r="AW66" s="10" t="s">
        <v>83</v>
      </c>
      <c r="AX66" s="15" t="s">
        <v>286</v>
      </c>
      <c r="AY66" s="8"/>
      <c r="AZ66" s="8"/>
      <c r="BB66" s="10" t="s">
        <v>83</v>
      </c>
      <c r="BC66" s="27" t="s">
        <v>344</v>
      </c>
      <c r="BD66" s="8"/>
      <c r="BE66" s="94"/>
      <c r="BG66" s="10" t="s">
        <v>83</v>
      </c>
      <c r="BH66" s="15" t="s">
        <v>243</v>
      </c>
      <c r="BI66" s="8"/>
      <c r="BJ66" s="8"/>
    </row>
    <row r="67" spans="3:62" ht="13.5" thickBot="1">
      <c r="C67" s="9"/>
      <c r="D67" s="9"/>
      <c r="E67" s="9"/>
      <c r="F67" s="9"/>
      <c r="H67" s="9"/>
      <c r="I67" s="9"/>
      <c r="J67" s="9"/>
      <c r="K67" s="9"/>
      <c r="M67" s="9"/>
      <c r="N67" s="9"/>
      <c r="O67" s="9"/>
      <c r="P67" s="9"/>
      <c r="Q67" s="1"/>
      <c r="R67" s="9"/>
      <c r="S67" s="9" t="s">
        <v>189</v>
      </c>
      <c r="T67" s="9"/>
      <c r="U67" s="9"/>
      <c r="V67" s="1"/>
      <c r="W67" s="9"/>
      <c r="X67" s="17" t="s">
        <v>216</v>
      </c>
      <c r="Y67" s="9"/>
      <c r="Z67" s="9"/>
      <c r="AB67" s="9"/>
      <c r="AC67" s="17" t="s">
        <v>216</v>
      </c>
      <c r="AD67" s="9"/>
      <c r="AE67" s="9"/>
      <c r="AG67" s="9"/>
      <c r="AH67" s="17" t="s">
        <v>285</v>
      </c>
      <c r="AI67" s="9"/>
      <c r="AJ67" s="9"/>
      <c r="AM67" s="9"/>
      <c r="AN67" s="9"/>
      <c r="AO67" s="9"/>
      <c r="AP67" s="9"/>
      <c r="AR67" s="9"/>
      <c r="AS67" s="9"/>
      <c r="AT67" s="9"/>
      <c r="AU67" s="9"/>
      <c r="AW67" s="9"/>
      <c r="AX67" s="9"/>
      <c r="AY67" s="9"/>
      <c r="AZ67" s="9"/>
      <c r="BB67" s="9"/>
      <c r="BC67" s="5"/>
      <c r="BD67" s="9"/>
      <c r="BE67" s="93"/>
      <c r="BG67" s="9"/>
      <c r="BH67" s="9"/>
      <c r="BI67" s="9"/>
      <c r="BJ67" s="9"/>
    </row>
  </sheetData>
  <phoneticPr fontId="0" type="noConversion"/>
  <pageMargins left="0.75" right="0.75" top="1" bottom="1" header="0.5" footer="0.5"/>
  <pageSetup scale="55" fitToWidth="0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Instructions</vt:lpstr>
      <vt:lpstr>Preparation for Success</vt:lpstr>
      <vt:lpstr>Theoretical Production</vt:lpstr>
      <vt:lpstr>Budget Models</vt:lpstr>
      <vt:lpstr>Direct Cost Models</vt:lpstr>
      <vt:lpstr>Operating Expense Models</vt:lpstr>
      <vt:lpstr>Chart of Accounts</vt:lpstr>
      <vt:lpstr>Pricing Models</vt:lpstr>
      <vt:lpstr>Benchmark Charts by Market</vt:lpstr>
    </vt:vector>
  </TitlesOfParts>
  <Company>Elekes Performance Consulting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Elekes</dc:creator>
  <cp:lastModifiedBy>Jennifer Melendez</cp:lastModifiedBy>
  <cp:lastPrinted>2017-08-11T16:18:30Z</cp:lastPrinted>
  <dcterms:created xsi:type="dcterms:W3CDTF">1998-11-23T15:29:17Z</dcterms:created>
  <dcterms:modified xsi:type="dcterms:W3CDTF">2017-08-23T20:25:10Z</dcterms:modified>
</cp:coreProperties>
</file>